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2" documentId="8_{E80C42E1-2FE1-489C-92F1-0300B65BCC0A}" xr6:coauthVersionLast="47" xr6:coauthVersionMax="47" xr10:uidLastSave="{95B30769-539B-4E56-AED1-4DD51EAC1AAA}"/>
  <bookViews>
    <workbookView xWindow="-83" yWindow="0" windowWidth="19366" windowHeight="15563" activeTab="3" xr2:uid="{CDFED3B7-8536-42E2-BF27-2AF862CF7E72}"/>
  </bookViews>
  <sheets>
    <sheet name="H 4 Inhoudsopgave" sheetId="1" r:id="rId1"/>
    <sheet name="H 4 aanwijzingen" sheetId="5" state="hidden" r:id="rId2"/>
    <sheet name="4.1 - 4.3" sheetId="2" r:id="rId3"/>
    <sheet name="4.4 - 4.8" sheetId="3" r:id="rId4"/>
    <sheet name="4.9 - 4.10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6" i="4"/>
  <c r="C50" i="3"/>
  <c r="E38" i="4"/>
  <c r="E39" i="4"/>
  <c r="C47" i="3" l="1"/>
  <c r="C46" i="3"/>
  <c r="C45" i="3"/>
  <c r="C44" i="3"/>
  <c r="C43" i="3"/>
  <c r="C42" i="3"/>
  <c r="C34" i="3"/>
  <c r="C33" i="3"/>
  <c r="C32" i="3"/>
  <c r="C31" i="3"/>
  <c r="C30" i="3"/>
  <c r="C19" i="3"/>
  <c r="C20" i="3"/>
  <c r="C21" i="3"/>
  <c r="C22" i="3"/>
  <c r="C18" i="3"/>
  <c r="C9" i="3"/>
  <c r="C10" i="3"/>
  <c r="C11" i="3"/>
  <c r="C8" i="3"/>
  <c r="C73" i="2"/>
  <c r="C74" i="2"/>
  <c r="C75" i="2"/>
  <c r="C76" i="2"/>
  <c r="C77" i="2"/>
  <c r="C78" i="2"/>
  <c r="C79" i="2"/>
  <c r="C72" i="2"/>
  <c r="E74" i="2"/>
  <c r="E75" i="2" s="1"/>
  <c r="E76" i="2" s="1"/>
  <c r="E77" i="2" s="1"/>
  <c r="B61" i="2"/>
  <c r="B62" i="2" s="1"/>
  <c r="C9" i="2"/>
  <c r="C10" i="2"/>
  <c r="C11" i="2"/>
  <c r="C8" i="2"/>
  <c r="C48" i="2"/>
  <c r="C49" i="2"/>
  <c r="C50" i="2"/>
  <c r="C51" i="2"/>
  <c r="C52" i="2"/>
  <c r="C47" i="2"/>
  <c r="E46" i="4" l="1"/>
  <c r="E45" i="4"/>
</calcChain>
</file>

<file path=xl/sharedStrings.xml><?xml version="1.0" encoding="utf-8"?>
<sst xmlns="http://schemas.openxmlformats.org/spreadsheetml/2006/main" count="522" uniqueCount="239">
  <si>
    <t>a</t>
  </si>
  <si>
    <t>b</t>
  </si>
  <si>
    <t>Omschrijving</t>
  </si>
  <si>
    <t>Debet</t>
  </si>
  <si>
    <t>c</t>
  </si>
  <si>
    <t>d</t>
  </si>
  <si>
    <t>Aantal</t>
  </si>
  <si>
    <t>e</t>
  </si>
  <si>
    <t>Datum</t>
  </si>
  <si>
    <t xml:space="preserve">Credit </t>
  </si>
  <si>
    <t>inkoopfactuur van Batavus?</t>
  </si>
  <si>
    <t>Welke (sub)grootboekrekeningen moeten bijgewerkt worden bij de ontvangst van de</t>
  </si>
  <si>
    <t>Werk de grootboekrekening Voorraad goederen bij naar aanleiding van de inkoopfactuur</t>
  </si>
  <si>
    <t>Beginbalans</t>
  </si>
  <si>
    <t xml:space="preserve">Werk de grootboekrekening Crediteuren bij naar aanleiding van de inkoopfactuur </t>
  </si>
  <si>
    <t xml:space="preserve">Werk de subgrootboekrekening Damesfietsen bij naar aanleiding van de inkoopfactuur </t>
  </si>
  <si>
    <t xml:space="preserve">Werk de subgrootboekrekening Batavus bij naar aanleiding van de inkoopfactuur </t>
  </si>
  <si>
    <t xml:space="preserve">Welke (sub)grootboekrekeningen moeten bijgewerkt worden naar aanleiding van het </t>
  </si>
  <si>
    <t>Werk de grootboekrekening Rabobank bij naar aanleiding van het ontvangen afschrift.</t>
  </si>
  <si>
    <t>Welke (sub)grootboekrekeningen moeten bijgewerkt worden bij de verzending van de</t>
  </si>
  <si>
    <t>verkoopfactuur aan Hotel Noorderduin?</t>
  </si>
  <si>
    <t xml:space="preserve">Werk de grootboekrekening Debiteuren bij naar aanleiding van de verkoopfactuur aan </t>
  </si>
  <si>
    <t>Hotel Noorderduin.</t>
  </si>
  <si>
    <t xml:space="preserve">Werk de subgrootboekrekening Damesfietsen bij naar aanleiding van de verkoopfactuur </t>
  </si>
  <si>
    <t>aan Hotel Noorderduin.</t>
  </si>
  <si>
    <t>Batavus 58999</t>
  </si>
  <si>
    <t>Subadmini-stratie</t>
  </si>
  <si>
    <t>Factuur- nummer</t>
  </si>
  <si>
    <t>Beginsaldo</t>
  </si>
  <si>
    <t>Van balans</t>
  </si>
  <si>
    <t xml:space="preserve">3000 Voorraad goederen                                                                       </t>
  </si>
  <si>
    <t>EUR</t>
  </si>
  <si>
    <t xml:space="preserve">1400 Crediteuren                                                                                       </t>
  </si>
  <si>
    <t xml:space="preserve">30001 Damesfietsen                                                                                   </t>
  </si>
  <si>
    <t xml:space="preserve">14005 Batavus                                                                                            </t>
  </si>
  <si>
    <t xml:space="preserve">1050 Rabobank                                                                                      </t>
  </si>
  <si>
    <t xml:space="preserve"> EUR</t>
  </si>
  <si>
    <t xml:space="preserve">1100 Debiteuren                                                                                      </t>
  </si>
  <si>
    <t xml:space="preserve">30001 Damesfietsen                                                                               </t>
  </si>
  <si>
    <t xml:space="preserve">  EUR</t>
  </si>
  <si>
    <t>van Batavus.</t>
  </si>
  <si>
    <t>Versie</t>
  </si>
  <si>
    <t>Ga naar</t>
  </si>
  <si>
    <t>Hoofdstuk 4 Grootboekrekeningen bijwerken</t>
  </si>
  <si>
    <t>4.1 - 4.3</t>
  </si>
  <si>
    <t>Opgave 4.1</t>
  </si>
  <si>
    <t>Opgave 4.2</t>
  </si>
  <si>
    <t>Opgave 4.3</t>
  </si>
  <si>
    <t>Stel de voorraadkaart samen voor Koka.</t>
  </si>
  <si>
    <t>30001 Koka</t>
  </si>
  <si>
    <t>Boekstuk-nummer</t>
  </si>
  <si>
    <t>Bij</t>
  </si>
  <si>
    <t>Af</t>
  </si>
  <si>
    <t>Saldo</t>
  </si>
  <si>
    <t>Stel de voorraadkaart samen voor Luma.</t>
  </si>
  <si>
    <t>30002 Luma</t>
  </si>
  <si>
    <t>Stel de voorraadkaart samen voor Moria.</t>
  </si>
  <si>
    <t>30003 Moria</t>
  </si>
  <si>
    <t>Stel de voorraadstaat samen per 31 oktober.</t>
  </si>
  <si>
    <t>Soort</t>
  </si>
  <si>
    <t>Inkoopprijs per stuk</t>
  </si>
  <si>
    <t>Waarde</t>
  </si>
  <si>
    <t>Koka</t>
  </si>
  <si>
    <t>Luma</t>
  </si>
  <si>
    <t>Moria</t>
  </si>
  <si>
    <t>Totaal</t>
  </si>
  <si>
    <t>Hoeveel bedraagt de inkoopprijs van artikel C?</t>
  </si>
  <si>
    <t>Artikel A</t>
  </si>
  <si>
    <t>Artikel B</t>
  </si>
  <si>
    <t>Artikel C</t>
  </si>
  <si>
    <t>€ ?</t>
  </si>
  <si>
    <t>?</t>
  </si>
  <si>
    <t>4.9 - 4.10</t>
  </si>
  <si>
    <t>Opgave 4.9</t>
  </si>
  <si>
    <t>Opgave 4.10</t>
  </si>
  <si>
    <t>Welke (sub)grootboekrekeningen moeten bijgewerkt worden naar aanleiding</t>
  </si>
  <si>
    <t>Opgave 4.4</t>
  </si>
  <si>
    <t>van het ontvangen bankafschrift?</t>
  </si>
  <si>
    <t>Opgave 4.6</t>
  </si>
  <si>
    <t>Opgave 4.7</t>
  </si>
  <si>
    <t>Opgave 4.8</t>
  </si>
  <si>
    <t>Start met het openen van de (sub)grootboekrekeningen.</t>
  </si>
  <si>
    <t xml:space="preserve">Werk daarna de (sub)grootboekrekeningen bij aan de hand van de uitwerkingen van </t>
  </si>
  <si>
    <t xml:space="preserve"> 0200 Gebouw                                                                                     </t>
  </si>
  <si>
    <t>0300 Inventaris</t>
  </si>
  <si>
    <t>0600 Eigen vermogen</t>
  </si>
  <si>
    <t>0700 Hypothecaire lening</t>
  </si>
  <si>
    <t>1000 Kas</t>
  </si>
  <si>
    <t>1100 Debiteuren</t>
  </si>
  <si>
    <t>1400 Crediteuren</t>
  </si>
  <si>
    <t>3000 Voorraad goederen</t>
  </si>
  <si>
    <t>7000 Inkoopwaarde van de omzet</t>
  </si>
  <si>
    <t>Credit</t>
  </si>
  <si>
    <t>4.4 - 4.8</t>
  </si>
  <si>
    <t>factuur van Vattenfall?</t>
  </si>
  <si>
    <t>Welke (sub)grootboekrekeningen moeten bijgewerkt worden bij deze verkoopfactuur?</t>
  </si>
  <si>
    <t>Welke (sub)grootboekrekeningen moeten worden bijgewerkt bij de deze inkoopfactuur?</t>
  </si>
  <si>
    <t>Werk alle (sub)grootboekrekeningen bij van onderneming Overtoom voor de maand januari.</t>
  </si>
  <si>
    <t>opgaven 4.4 tot en met 4.7.</t>
  </si>
  <si>
    <t>1050 Rabobank</t>
  </si>
  <si>
    <t>8400 Omzet hoog tarief omzetbelasting</t>
  </si>
  <si>
    <t xml:space="preserve"> 11005 Tuincentrum Ranzijn                                                                </t>
  </si>
  <si>
    <t>11012 Flower &amp; Garden</t>
  </si>
  <si>
    <t>14010 Bruneau</t>
  </si>
  <si>
    <t>14022 Markus</t>
  </si>
  <si>
    <t>14012 Vattenfall</t>
  </si>
  <si>
    <t>30000 Tuintafel Ster</t>
  </si>
  <si>
    <t>30100 Tuintafel Maan</t>
  </si>
  <si>
    <t>30200 Tuintafel Zon</t>
  </si>
  <si>
    <t>Uitwerking Basiskennis Boekhouden 5e druk</t>
  </si>
  <si>
    <t>58999 Batavus 5</t>
  </si>
  <si>
    <t>58999 Batavus 4</t>
  </si>
  <si>
    <t>58999 fietsen</t>
  </si>
  <si>
    <t>Grootboekrekening</t>
  </si>
  <si>
    <t>nummer</t>
  </si>
  <si>
    <t>naam</t>
  </si>
  <si>
    <t>Aanwijzingen</t>
  </si>
  <si>
    <t xml:space="preserve">wordt de naam van de rekening opgezocht in het standaardschema </t>
  </si>
  <si>
    <t>en verschijnt de naam van de grootboekrekening vanzelf.</t>
  </si>
  <si>
    <t>LET OP</t>
  </si>
  <si>
    <t>Er wordt niet gecontroleerd of het nummer dat je invult in het rekeningschema staat.</t>
  </si>
  <si>
    <t xml:space="preserve">Als je een nummer invult dat niet voorkomt in het rekeningschema, </t>
  </si>
  <si>
    <t>dan worden het nummer en omschrijving van het dichtstbijzijnde nummer ingevuld.</t>
  </si>
  <si>
    <t>Ook bij het examen is het mogelijk een niet-bestaand nummer in te voeren,</t>
  </si>
  <si>
    <t>dit wordt altijd fout gerekend.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</si>
  <si>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</si>
  <si>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</si>
  <si>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</si>
  <si>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</si>
  <si>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</si>
  <si>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</si>
  <si>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</si>
  <si>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</si>
  <si>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</si>
  <si>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</si>
  <si>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</si>
  <si>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</si>
  <si>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KNAB-bank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</si>
  <si>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</si>
  <si>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</si>
  <si>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</si>
  <si>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</si>
  <si>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</si>
  <si>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</si>
  <si>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</si>
  <si>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</si>
  <si>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</si>
  <si>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</si>
  <si>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</si>
  <si>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</si>
  <si>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</si>
  <si>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</si>
  <si>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</si>
  <si>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</si>
  <si>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</si>
  <si>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</si>
  <si>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</si>
  <si>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</si>
  <si>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</si>
  <si>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</si>
  <si>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</si>
  <si>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</si>
  <si>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</si>
  <si>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</si>
  <si>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</si>
  <si>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</si>
  <si>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</si>
  <si>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</si>
  <si>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Autokosten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</si>
  <si>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</si>
  <si>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</si>
  <si>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</si>
  <si>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</si>
  <si>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</si>
  <si>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</si>
  <si>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</si>
  <si>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</si>
  <si>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</si>
  <si>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Uitwerkingen Hoofdstuk 4 Grootboekrekeningen bijwerken</t>
  </si>
  <si>
    <t xml:space="preserve">Als je  het nummer van de grootboekrekening invult, </t>
  </si>
  <si>
    <t>Er kunnen meer regels staan dan je nodig hebt.</t>
  </si>
  <si>
    <t>H 4 Uitwerking</t>
  </si>
  <si>
    <t>58999 Batavus fietsen</t>
  </si>
  <si>
    <t>Fietsen</t>
  </si>
  <si>
    <t>58968 Batavus</t>
  </si>
  <si>
    <t>58965 Batavus</t>
  </si>
  <si>
    <t>35 x € 125 + 60 x € 200</t>
  </si>
  <si>
    <t>Markus 45</t>
  </si>
  <si>
    <t>Markus 80</t>
  </si>
  <si>
    <t>Markus 213</t>
  </si>
  <si>
    <t>Markus 125</t>
  </si>
  <si>
    <t>Z185</t>
  </si>
  <si>
    <t>Vattenfall Z185</t>
  </si>
  <si>
    <t>Tuintafels Ster en Zon</t>
  </si>
  <si>
    <t>I-127</t>
  </si>
  <si>
    <t>Ontvangen</t>
  </si>
  <si>
    <t>V-115</t>
  </si>
  <si>
    <t>Geleverd</t>
  </si>
  <si>
    <t>V-117</t>
  </si>
  <si>
    <t>I-132</t>
  </si>
  <si>
    <t>V-113</t>
  </si>
  <si>
    <t>I-129</t>
  </si>
  <si>
    <t>I-131</t>
  </si>
  <si>
    <t>V-116</t>
  </si>
  <si>
    <t>I-128</t>
  </si>
  <si>
    <t>V-114</t>
  </si>
  <si>
    <t>I-130</t>
  </si>
  <si>
    <t>V-118</t>
  </si>
  <si>
    <t>De totale waarde van de voorraad van artikel C is: € 5.600 - € 1.500 - € 2.000 = € 2.100.</t>
  </si>
  <si>
    <t>De inkoopprijs van artikel C bedraagt: € 2.100 / 60 = € 35.</t>
  </si>
  <si>
    <t>De omschrijving hoeft niet exact hetzelfde te zijn als in de uitwerking</t>
  </si>
  <si>
    <t>De volgorde van de boeking maakt niet uit</t>
  </si>
  <si>
    <t>Opgave 4.5</t>
  </si>
  <si>
    <t>ontvangen bankafschrift van 15 april 2024?</t>
  </si>
  <si>
    <t>2024-058</t>
  </si>
  <si>
    <t xml:space="preserve">2024-058 Fam. Deware </t>
  </si>
  <si>
    <t>2024-125</t>
  </si>
  <si>
    <t>2024-125 Union</t>
  </si>
  <si>
    <t>2024-058 Fa. Deware</t>
  </si>
  <si>
    <t>2024-062</t>
  </si>
  <si>
    <t>2024-062 H.Noorderduin</t>
  </si>
  <si>
    <t>Fam. Deware 2024-058</t>
  </si>
  <si>
    <t>2024-062 Hotel Noorderduin</t>
  </si>
  <si>
    <t>2024-062 H Noorderduin</t>
  </si>
  <si>
    <t>1-1-2024 Z185</t>
  </si>
  <si>
    <t>2024-001</t>
  </si>
  <si>
    <t>2024-001 Ranzijn</t>
  </si>
  <si>
    <t>2024-001 Ranzijn 35</t>
  </si>
  <si>
    <t>2024-001 Ranzijn 60</t>
  </si>
  <si>
    <t>Vattenfall 2-1-2024 Z185</t>
  </si>
  <si>
    <t>Vattenfall 1-1-2024 Z185</t>
  </si>
  <si>
    <t>Ranzijn 2024-001</t>
  </si>
  <si>
    <t>2023-455</t>
  </si>
  <si>
    <t>Rabobank Flower &amp; Garden 2023-455</t>
  </si>
  <si>
    <t>Flower &amp; Garden 2023-455</t>
  </si>
  <si>
    <t>Uitwerking 4.1 - 4.3</t>
  </si>
  <si>
    <t>Uitwerking 4.4 - 4.8</t>
  </si>
  <si>
    <t>Uitwerking 4.9 - 4.10</t>
  </si>
  <si>
    <t>4990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</si>
</sst>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€&quot;\ #,##0.00;[Red]&quot;€&quot;\ \-#,##0.00"/>
    <numFmt numFmtId="43" formatCode="_ * #,##0.00_ ;_ * \-#,##0.00_ ;_ * &quot;-&quot;??_ ;_ @_ "/>
    <numFmt numFmtId="164" formatCode="_ * #,##0_ ;_ * \-#,##0_ ;_ * &quot;-&quot;??_ ;_ @_ "/>
    <numFmt numFmtId="165" formatCode="d/m;@"/>
    <numFmt numFmtId="166" formatCode="0000"/>
    <numFmt numFmtId="167" formatCode="&quot;€&quot;\ #,##0.00"/>
    <numFmt numFmtId="168" formatCode="#,##0.00_ ;\-#,##0.00\ 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2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4">
    <xf numFmtId="0" fontId="0" fillId="0" borderId="0" xfId="0"/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3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64" fontId="9" fillId="0" borderId="1" xfId="1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0" xfId="1" applyNumberFormat="1" applyFont="1" applyBorder="1" applyAlignment="1" applyProtection="1">
      <alignment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3" fontId="9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/>
    <xf numFmtId="0" fontId="11" fillId="0" borderId="0" xfId="0" applyFont="1"/>
    <xf numFmtId="14" fontId="9" fillId="0" borderId="0" xfId="0" applyNumberFormat="1" applyFont="1" applyAlignment="1">
      <alignment horizontal="left"/>
    </xf>
    <xf numFmtId="0" fontId="11" fillId="0" borderId="0" xfId="0" applyFont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Border="1" applyAlignment="1" applyProtection="1">
      <alignment vertical="center"/>
      <protection locked="0"/>
    </xf>
    <xf numFmtId="43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7" fontId="9" fillId="0" borderId="0" xfId="0" applyNumberFormat="1" applyFont="1" applyAlignment="1">
      <alignment horizontal="left" vertical="center"/>
    </xf>
    <xf numFmtId="43" fontId="9" fillId="0" borderId="0" xfId="0" applyNumberFormat="1" applyFont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horizontal="right" vertical="center" wrapText="1"/>
      <protection locked="0"/>
    </xf>
    <xf numFmtId="14" fontId="12" fillId="0" borderId="1" xfId="0" applyNumberFormat="1" applyFont="1" applyBorder="1" applyAlignment="1" applyProtection="1">
      <alignment horizontal="left" vertical="center"/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14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164" fontId="12" fillId="0" borderId="1" xfId="1" applyNumberFormat="1" applyFont="1" applyBorder="1" applyAlignment="1" applyProtection="1">
      <alignment horizontal="right" vertical="center" wrapText="1"/>
      <protection locked="0"/>
    </xf>
    <xf numFmtId="14" fontId="12" fillId="0" borderId="0" xfId="0" applyNumberFormat="1" applyFont="1" applyAlignment="1" applyProtection="1">
      <alignment vertical="center" wrapText="1"/>
      <protection locked="0"/>
    </xf>
    <xf numFmtId="164" fontId="12" fillId="0" borderId="0" xfId="1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164" fontId="9" fillId="0" borderId="1" xfId="1" applyNumberFormat="1" applyFont="1" applyBorder="1" applyAlignment="1" applyProtection="1">
      <alignment horizontal="right" vertical="center" wrapText="1"/>
      <protection locked="0"/>
    </xf>
    <xf numFmtId="164" fontId="9" fillId="0" borderId="0" xfId="1" applyNumberFormat="1" applyFont="1" applyBorder="1" applyAlignment="1">
      <alignment horizontal="right" vertical="center" wrapText="1"/>
    </xf>
    <xf numFmtId="1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164" fontId="9" fillId="0" borderId="0" xfId="1" applyNumberFormat="1" applyFont="1" applyBorder="1" applyAlignment="1" applyProtection="1">
      <alignment horizontal="right" vertical="center" wrapText="1"/>
      <protection locked="0"/>
    </xf>
    <xf numFmtId="43" fontId="12" fillId="0" borderId="1" xfId="1" applyFont="1" applyBorder="1" applyAlignment="1" applyProtection="1">
      <alignment horizontal="right" vertical="center" wrapText="1"/>
      <protection locked="0"/>
    </xf>
    <xf numFmtId="43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3" fontId="9" fillId="0" borderId="1" xfId="1" applyFont="1" applyBorder="1" applyAlignment="1" applyProtection="1">
      <alignment horizontal="right" vertical="center" wrapText="1"/>
      <protection locked="0"/>
    </xf>
    <xf numFmtId="164" fontId="1" fillId="0" borderId="1" xfId="1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 applyProtection="1">
      <alignment vertical="center"/>
      <protection locked="0"/>
    </xf>
    <xf numFmtId="167" fontId="7" fillId="0" borderId="1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17" fillId="0" borderId="0" xfId="0" applyFont="1"/>
    <xf numFmtId="0" fontId="9" fillId="0" borderId="1" xfId="0" applyFont="1" applyBorder="1" applyAlignment="1" applyProtection="1">
      <alignment horizontal="left" vertical="center"/>
      <protection locked="0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1" fontId="11" fillId="2" borderId="4" xfId="0" applyNumberFormat="1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9" fillId="0" borderId="1" xfId="1" applyNumberFormat="1" applyFont="1" applyBorder="1" applyAlignment="1" applyProtection="1">
      <alignment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left" vertical="center"/>
      <protection locked="0"/>
    </xf>
    <xf numFmtId="1" fontId="9" fillId="0" borderId="0" xfId="1" applyNumberFormat="1" applyFont="1" applyBorder="1" applyAlignment="1" applyProtection="1">
      <alignment vertical="center"/>
      <protection locked="0"/>
    </xf>
    <xf numFmtId="1" fontId="11" fillId="2" borderId="2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1" fontId="9" fillId="0" borderId="1" xfId="1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1" fontId="9" fillId="0" borderId="4" xfId="0" applyNumberFormat="1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 applyProtection="1">
      <alignment horizontal="right" vertical="center"/>
      <protection locked="0"/>
    </xf>
    <xf numFmtId="1" fontId="9" fillId="0" borderId="0" xfId="0" applyNumberFormat="1" applyFont="1"/>
    <xf numFmtId="1" fontId="13" fillId="0" borderId="0" xfId="0" applyNumberFormat="1" applyFont="1" applyAlignment="1">
      <alignment vertical="center"/>
    </xf>
    <xf numFmtId="1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right" vertical="center"/>
    </xf>
    <xf numFmtId="1" fontId="9" fillId="0" borderId="2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1" fontId="9" fillId="0" borderId="1" xfId="1" applyNumberFormat="1" applyFont="1" applyBorder="1" applyAlignment="1" applyProtection="1">
      <alignment horizontal="right" vertical="center"/>
      <protection locked="0"/>
    </xf>
    <xf numFmtId="1" fontId="9" fillId="0" borderId="0" xfId="0" applyNumberFormat="1" applyFont="1" applyAlignment="1">
      <alignment horizontal="left" vertical="center"/>
    </xf>
    <xf numFmtId="1" fontId="9" fillId="0" borderId="0" xfId="1" applyNumberFormat="1" applyFont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 applyProtection="1">
      <alignment vertical="center"/>
      <protection locked="0"/>
    </xf>
    <xf numFmtId="168" fontId="9" fillId="0" borderId="0" xfId="1" applyNumberFormat="1" applyFont="1" applyAlignment="1">
      <alignment vertical="center"/>
    </xf>
    <xf numFmtId="4" fontId="1" fillId="0" borderId="1" xfId="1" applyNumberFormat="1" applyFont="1" applyBorder="1" applyAlignment="1">
      <alignment vertical="center"/>
    </xf>
    <xf numFmtId="1" fontId="13" fillId="4" borderId="10" xfId="0" applyNumberFormat="1" applyFont="1" applyFill="1" applyBorder="1" applyAlignment="1">
      <alignment horizontal="right" vertical="center"/>
    </xf>
    <xf numFmtId="1" fontId="13" fillId="4" borderId="3" xfId="0" applyNumberFormat="1" applyFont="1" applyFill="1" applyBorder="1" applyAlignment="1">
      <alignment horizontal="right" vertical="center"/>
    </xf>
    <xf numFmtId="1" fontId="13" fillId="3" borderId="3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1" xfId="1" applyNumberFormat="1" applyFont="1" applyBorder="1" applyAlignment="1">
      <alignment vertical="center"/>
    </xf>
    <xf numFmtId="1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 applyProtection="1">
      <alignment horizontal="right" vertical="center"/>
      <protection locked="0"/>
    </xf>
    <xf numFmtId="43" fontId="9" fillId="0" borderId="1" xfId="0" applyNumberFormat="1" applyFont="1" applyBorder="1" applyAlignment="1" applyProtection="1">
      <alignment horizontal="right" vertical="center" wrapText="1"/>
      <protection locked="0"/>
    </xf>
    <xf numFmtId="166" fontId="9" fillId="0" borderId="1" xfId="0" applyNumberFormat="1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>
      <alignment horizontal="right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6" borderId="12" xfId="0" applyFont="1" applyFill="1" applyBorder="1" applyAlignment="1">
      <alignment horizontal="right" vertical="center"/>
    </xf>
    <xf numFmtId="43" fontId="9" fillId="0" borderId="1" xfId="1" applyFont="1" applyFill="1" applyBorder="1" applyAlignment="1" applyProtection="1">
      <alignment horizontal="right" vertical="center"/>
      <protection locked="0"/>
    </xf>
    <xf numFmtId="164" fontId="9" fillId="0" borderId="1" xfId="1" applyNumberFormat="1" applyFont="1" applyFill="1" applyBorder="1" applyAlignment="1" applyProtection="1">
      <alignment horizontal="right" vertical="center"/>
      <protection locked="0"/>
    </xf>
    <xf numFmtId="164" fontId="9" fillId="0" borderId="1" xfId="1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center"/>
    </xf>
    <xf numFmtId="0" fontId="11" fillId="6" borderId="12" xfId="0" applyFont="1" applyFill="1" applyBorder="1" applyAlignment="1">
      <alignment horizontal="left" vertical="center"/>
    </xf>
    <xf numFmtId="14" fontId="12" fillId="0" borderId="1" xfId="0" applyNumberFormat="1" applyFont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>
      <alignment horizontal="left" vertical="center"/>
    </xf>
    <xf numFmtId="14" fontId="9" fillId="0" borderId="1" xfId="0" applyNumberFormat="1" applyFont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6" borderId="12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7" fontId="11" fillId="0" borderId="2" xfId="0" applyNumberFormat="1" applyFont="1" applyBorder="1" applyAlignment="1">
      <alignment horizontal="right" vertical="center" wrapText="1"/>
    </xf>
    <xf numFmtId="167" fontId="9" fillId="0" borderId="16" xfId="0" applyNumberFormat="1" applyFont="1" applyBorder="1" applyAlignment="1">
      <alignment horizontal="right" vertical="center" wrapText="1"/>
    </xf>
    <xf numFmtId="167" fontId="7" fillId="0" borderId="2" xfId="0" applyNumberFormat="1" applyFont="1" applyBorder="1" applyAlignment="1">
      <alignment horizontal="right" vertical="center" wrapText="1"/>
    </xf>
    <xf numFmtId="167" fontId="7" fillId="0" borderId="16" xfId="0" applyNumberFormat="1" applyFont="1" applyBorder="1" applyAlignment="1" applyProtection="1">
      <alignment horizontal="right" vertical="center" wrapText="1"/>
      <protection locked="0"/>
    </xf>
    <xf numFmtId="8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169" fontId="9" fillId="0" borderId="1" xfId="0" applyNumberFormat="1" applyFont="1" applyBorder="1" applyAlignment="1">
      <alignment horizontal="left" vertical="center"/>
    </xf>
    <xf numFmtId="0" fontId="4" fillId="0" borderId="0" xfId="2" quotePrefix="1"/>
    <xf numFmtId="1" fontId="11" fillId="2" borderId="1" xfId="0" applyNumberFormat="1" applyFont="1" applyFill="1" applyBorder="1" applyAlignment="1">
      <alignment horizontal="right" vertical="center"/>
    </xf>
    <xf numFmtId="1" fontId="11" fillId="2" borderId="4" xfId="0" applyNumberFormat="1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/>
    </xf>
    <xf numFmtId="1" fontId="11" fillId="2" borderId="13" xfId="0" applyNumberFormat="1" applyFont="1" applyFill="1" applyBorder="1" applyAlignment="1">
      <alignment horizontal="left" vertical="center" wrapText="1"/>
    </xf>
    <xf numFmtId="1" fontId="11" fillId="2" borderId="15" xfId="0" applyNumberFormat="1" applyFont="1" applyFill="1" applyBorder="1" applyAlignment="1">
      <alignment horizontal="left" vertical="center" wrapText="1"/>
    </xf>
    <xf numFmtId="1" fontId="11" fillId="2" borderId="6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/>
    </xf>
    <xf numFmtId="1" fontId="9" fillId="0" borderId="5" xfId="0" applyNumberFormat="1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left" vertical="center"/>
    </xf>
    <xf numFmtId="1" fontId="13" fillId="3" borderId="4" xfId="0" applyNumberFormat="1" applyFont="1" applyFill="1" applyBorder="1" applyAlignment="1">
      <alignment horizontal="left" vertical="center"/>
    </xf>
    <xf numFmtId="1" fontId="13" fillId="3" borderId="5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1" fillId="2" borderId="12" xfId="0" applyNumberFormat="1" applyFont="1" applyFill="1" applyBorder="1" applyAlignment="1">
      <alignment horizontal="left" vertical="center" wrapText="1"/>
    </xf>
    <xf numFmtId="1" fontId="11" fillId="2" borderId="2" xfId="0" applyNumberFormat="1" applyFont="1" applyFill="1" applyBorder="1" applyAlignment="1">
      <alignment horizontal="left" vertical="center" wrapText="1"/>
    </xf>
    <xf numFmtId="1" fontId="11" fillId="2" borderId="2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 applyProtection="1">
      <alignment horizontal="left" vertical="center"/>
      <protection locked="0"/>
    </xf>
    <xf numFmtId="1" fontId="9" fillId="0" borderId="5" xfId="0" applyNumberFormat="1" applyFont="1" applyBorder="1" applyAlignment="1" applyProtection="1">
      <alignment horizontal="left" vertical="center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1" fontId="13" fillId="4" borderId="4" xfId="0" applyNumberFormat="1" applyFont="1" applyFill="1" applyBorder="1" applyAlignment="1">
      <alignment horizontal="left" vertical="center"/>
    </xf>
    <xf numFmtId="1" fontId="13" fillId="4" borderId="5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3" fillId="4" borderId="8" xfId="0" applyNumberFormat="1" applyFont="1" applyFill="1" applyBorder="1" applyAlignment="1">
      <alignment horizontal="left" vertical="center"/>
    </xf>
    <xf numFmtId="1" fontId="13" fillId="4" borderId="9" xfId="0" applyNumberFormat="1" applyFont="1" applyFill="1" applyBorder="1" applyAlignment="1">
      <alignment horizontal="left" vertical="center"/>
    </xf>
    <xf numFmtId="17" fontId="9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5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17" fontId="9" fillId="0" borderId="1" xfId="0" applyNumberFormat="1" applyFont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G12"/>
  <sheetViews>
    <sheetView showGridLines="0" zoomScale="190" zoomScaleNormal="190" zoomScalePageLayoutView="120" workbookViewId="0">
      <selection activeCell="B12" sqref="B12"/>
    </sheetView>
  </sheetViews>
  <sheetFormatPr defaultColWidth="8.86328125" defaultRowHeight="15" x14ac:dyDescent="0.4"/>
  <cols>
    <col min="1" max="1" width="8.86328125" style="47"/>
    <col min="2" max="2" width="27" style="47" customWidth="1"/>
    <col min="3" max="16384" width="8.86328125" style="47"/>
  </cols>
  <sheetData>
    <row r="1" spans="1:7" x14ac:dyDescent="0.4">
      <c r="A1" s="48" t="s">
        <v>109</v>
      </c>
    </row>
    <row r="2" spans="1:7" x14ac:dyDescent="0.4">
      <c r="A2" s="48"/>
    </row>
    <row r="3" spans="1:7" x14ac:dyDescent="0.4">
      <c r="A3" s="48" t="s">
        <v>43</v>
      </c>
    </row>
    <row r="5" spans="1:7" x14ac:dyDescent="0.4">
      <c r="A5" s="47" t="s">
        <v>41</v>
      </c>
      <c r="B5" s="49">
        <v>45505</v>
      </c>
    </row>
    <row r="7" spans="1:7" x14ac:dyDescent="0.4">
      <c r="A7" s="97" t="s">
        <v>119</v>
      </c>
      <c r="B7" s="97" t="s">
        <v>210</v>
      </c>
      <c r="C7" s="97"/>
      <c r="D7" s="97"/>
      <c r="E7" s="97"/>
      <c r="F7" s="97"/>
      <c r="G7" s="97"/>
    </row>
    <row r="8" spans="1:7" x14ac:dyDescent="0.4">
      <c r="A8" s="97"/>
      <c r="B8" s="97" t="s">
        <v>211</v>
      </c>
      <c r="C8" s="97"/>
      <c r="D8" s="97"/>
      <c r="E8" s="97"/>
      <c r="F8" s="97"/>
      <c r="G8" s="97"/>
    </row>
    <row r="10" spans="1:7" ht="15.4" x14ac:dyDescent="0.45">
      <c r="A10" s="47" t="s">
        <v>42</v>
      </c>
      <c r="B10" s="199" t="s">
        <v>235</v>
      </c>
    </row>
    <row r="11" spans="1:7" ht="15.4" x14ac:dyDescent="0.45">
      <c r="B11" s="199" t="s">
        <v>236</v>
      </c>
    </row>
    <row r="12" spans="1:7" ht="15.4" x14ac:dyDescent="0.45">
      <c r="B12" s="199" t="s">
        <v>237</v>
      </c>
    </row>
  </sheetData>
  <hyperlinks>
    <hyperlink ref="B10" location="'4.1 - 4.3'!A1" display="Uitwerking 4.1 - 4.3" xr:uid="{EF44BF1A-A270-4635-A99D-1944F4CE7592}"/>
    <hyperlink ref="B11" location="'4.4 - 4.8'!A1" display="Uitwerking 4.4 - 4.8" xr:uid="{65CFFB1B-F4D8-4715-AC5A-BCFA1887578F}"/>
    <hyperlink ref="B12" location="'4.9 - 4.10'!A1" display="Uitwerking 4.9 - 4.10" xr:uid="{810286C6-27D5-4B45-9948-633D9B315A47}"/>
  </hyperlink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BBCF-7E4D-4390-9069-DF1A8637BBFC}">
  <dimension ref="A1:E68"/>
  <sheetViews>
    <sheetView topLeftCell="A15" zoomScale="160" zoomScaleNormal="160" workbookViewId="0">
      <selection activeCell="E3" sqref="E3"/>
    </sheetView>
  </sheetViews>
  <sheetFormatPr defaultRowHeight="14.25" x14ac:dyDescent="0.45"/>
  <cols>
    <col min="2" max="2" width="34.265625" customWidth="1"/>
  </cols>
  <sheetData>
    <row r="1" spans="1:5" s="52" customFormat="1" x14ac:dyDescent="0.45">
      <c r="A1" s="52" t="s">
        <v>178</v>
      </c>
    </row>
    <row r="3" spans="1:5" x14ac:dyDescent="0.45">
      <c r="A3" s="52" t="s">
        <v>116</v>
      </c>
    </row>
    <row r="4" spans="1:5" x14ac:dyDescent="0.45">
      <c r="A4" t="s">
        <v>179</v>
      </c>
    </row>
    <row r="5" spans="1:5" x14ac:dyDescent="0.45">
      <c r="A5" t="s">
        <v>117</v>
      </c>
    </row>
    <row r="6" spans="1:5" x14ac:dyDescent="0.45">
      <c r="A6" t="s">
        <v>118</v>
      </c>
    </row>
    <row r="8" spans="1:5" x14ac:dyDescent="0.45">
      <c r="A8" s="53" t="s">
        <v>119</v>
      </c>
      <c r="B8" s="53" t="s">
        <v>120</v>
      </c>
      <c r="C8" s="53"/>
      <c r="D8" s="53"/>
      <c r="E8" s="53"/>
    </row>
    <row r="9" spans="1:5" x14ac:dyDescent="0.45">
      <c r="B9" t="s">
        <v>121</v>
      </c>
    </row>
    <row r="10" spans="1:5" x14ac:dyDescent="0.45">
      <c r="B10" t="s">
        <v>122</v>
      </c>
    </row>
    <row r="11" spans="1:5" x14ac:dyDescent="0.45">
      <c r="B11" t="s">
        <v>123</v>
      </c>
    </row>
    <row r="12" spans="1:5" x14ac:dyDescent="0.45">
      <c r="B12" t="s">
        <v>124</v>
      </c>
    </row>
    <row r="14" spans="1:5" x14ac:dyDescent="0.45">
      <c r="A14" s="53" t="s">
        <v>119</v>
      </c>
      <c r="B14" s="53" t="s">
        <v>180</v>
      </c>
      <c r="C14" s="53"/>
      <c r="D14" s="53"/>
      <c r="E14" s="53"/>
    </row>
    <row r="16" spans="1:5" x14ac:dyDescent="0.45">
      <c r="A16" s="52" t="s">
        <v>125</v>
      </c>
      <c r="C16" s="54"/>
    </row>
    <row r="17" spans="1:2" x14ac:dyDescent="0.45">
      <c r="A17" s="55">
        <v>200</v>
      </c>
      <c r="B17" t="s">
        <v>126</v>
      </c>
    </row>
    <row r="18" spans="1:2" x14ac:dyDescent="0.45">
      <c r="A18" s="55">
        <v>210</v>
      </c>
      <c r="B18" t="s">
        <v>127</v>
      </c>
    </row>
    <row r="19" spans="1:2" x14ac:dyDescent="0.45">
      <c r="A19" s="55">
        <v>300</v>
      </c>
      <c r="B19" t="s">
        <v>128</v>
      </c>
    </row>
    <row r="20" spans="1:2" x14ac:dyDescent="0.45">
      <c r="A20" s="55">
        <v>310</v>
      </c>
      <c r="B20" t="s">
        <v>129</v>
      </c>
    </row>
    <row r="21" spans="1:2" x14ac:dyDescent="0.45">
      <c r="A21" s="55">
        <v>500</v>
      </c>
      <c r="B21" t="s">
        <v>130</v>
      </c>
    </row>
    <row r="22" spans="1:2" x14ac:dyDescent="0.45">
      <c r="A22" s="55">
        <v>510</v>
      </c>
      <c r="B22" t="s">
        <v>131</v>
      </c>
    </row>
    <row r="23" spans="1:2" x14ac:dyDescent="0.45">
      <c r="A23" s="55">
        <v>600</v>
      </c>
      <c r="B23" t="s">
        <v>132</v>
      </c>
    </row>
    <row r="24" spans="1:2" x14ac:dyDescent="0.45">
      <c r="A24" s="55">
        <v>680</v>
      </c>
      <c r="B24" t="s">
        <v>133</v>
      </c>
    </row>
    <row r="25" spans="1:2" x14ac:dyDescent="0.45">
      <c r="A25" s="55">
        <v>700</v>
      </c>
      <c r="B25" t="s">
        <v>134</v>
      </c>
    </row>
    <row r="26" spans="1:2" x14ac:dyDescent="0.45">
      <c r="A26" s="56">
        <v>1000</v>
      </c>
      <c r="B26" t="s">
        <v>135</v>
      </c>
    </row>
    <row r="27" spans="1:2" x14ac:dyDescent="0.45">
      <c r="A27" s="56">
        <v>1050</v>
      </c>
      <c r="B27" t="s">
        <v>136</v>
      </c>
    </row>
    <row r="28" spans="1:2" x14ac:dyDescent="0.45">
      <c r="A28" s="56">
        <v>1055</v>
      </c>
      <c r="B28" t="s">
        <v>137</v>
      </c>
    </row>
    <row r="29" spans="1:2" x14ac:dyDescent="0.45">
      <c r="A29" s="56">
        <v>1060</v>
      </c>
      <c r="B29" t="s">
        <v>138</v>
      </c>
    </row>
    <row r="30" spans="1:2" x14ac:dyDescent="0.45">
      <c r="A30" s="56">
        <v>1070</v>
      </c>
      <c r="B30" t="s">
        <v>139</v>
      </c>
    </row>
    <row r="31" spans="1:2" x14ac:dyDescent="0.45">
      <c r="A31" s="56">
        <v>1080</v>
      </c>
      <c r="B31" t="s">
        <v>140</v>
      </c>
    </row>
    <row r="32" spans="1:2" x14ac:dyDescent="0.45">
      <c r="A32" s="56">
        <v>1100</v>
      </c>
      <c r="B32" t="s">
        <v>141</v>
      </c>
    </row>
    <row r="33" spans="1:2" x14ac:dyDescent="0.45">
      <c r="A33" s="56">
        <v>1200</v>
      </c>
      <c r="B33" t="s">
        <v>142</v>
      </c>
    </row>
    <row r="34" spans="1:2" x14ac:dyDescent="0.45">
      <c r="A34" s="56">
        <v>1240</v>
      </c>
      <c r="B34" t="s">
        <v>143</v>
      </c>
    </row>
    <row r="35" spans="1:2" x14ac:dyDescent="0.45">
      <c r="A35" s="56">
        <v>1260</v>
      </c>
      <c r="B35" t="s">
        <v>144</v>
      </c>
    </row>
    <row r="36" spans="1:2" x14ac:dyDescent="0.45">
      <c r="A36" s="56">
        <v>1270</v>
      </c>
      <c r="B36" t="s">
        <v>145</v>
      </c>
    </row>
    <row r="37" spans="1:2" x14ac:dyDescent="0.45">
      <c r="A37" s="56">
        <v>1280</v>
      </c>
      <c r="B37" t="s">
        <v>146</v>
      </c>
    </row>
    <row r="38" spans="1:2" x14ac:dyDescent="0.45">
      <c r="A38" s="56">
        <v>1400</v>
      </c>
      <c r="B38" t="s">
        <v>147</v>
      </c>
    </row>
    <row r="39" spans="1:2" x14ac:dyDescent="0.45">
      <c r="A39" s="56">
        <v>1500</v>
      </c>
      <c r="B39" t="s">
        <v>148</v>
      </c>
    </row>
    <row r="40" spans="1:2" x14ac:dyDescent="0.45">
      <c r="A40" s="56">
        <v>1520</v>
      </c>
      <c r="B40" t="s">
        <v>149</v>
      </c>
    </row>
    <row r="41" spans="1:2" x14ac:dyDescent="0.45">
      <c r="A41" s="56">
        <v>1600</v>
      </c>
      <c r="B41" t="s">
        <v>150</v>
      </c>
    </row>
    <row r="42" spans="1:2" x14ac:dyDescent="0.45">
      <c r="A42" s="56">
        <v>1650</v>
      </c>
      <c r="B42" t="s">
        <v>151</v>
      </c>
    </row>
    <row r="43" spans="1:2" x14ac:dyDescent="0.45">
      <c r="A43" s="56">
        <v>1660</v>
      </c>
      <c r="B43" t="s">
        <v>152</v>
      </c>
    </row>
    <row r="44" spans="1:2" x14ac:dyDescent="0.45">
      <c r="A44" s="56">
        <v>1665</v>
      </c>
      <c r="B44" t="s">
        <v>153</v>
      </c>
    </row>
    <row r="45" spans="1:2" x14ac:dyDescent="0.45">
      <c r="A45" s="56">
        <v>1680</v>
      </c>
      <c r="B45" t="s">
        <v>154</v>
      </c>
    </row>
    <row r="46" spans="1:2" x14ac:dyDescent="0.45">
      <c r="A46" s="56">
        <v>3000</v>
      </c>
      <c r="B46" t="s">
        <v>155</v>
      </c>
    </row>
    <row r="47" spans="1:2" x14ac:dyDescent="0.45">
      <c r="A47" s="56">
        <v>4000</v>
      </c>
      <c r="B47" t="s">
        <v>156</v>
      </c>
    </row>
    <row r="48" spans="1:2" x14ac:dyDescent="0.45">
      <c r="A48" s="56">
        <v>4050</v>
      </c>
      <c r="B48" t="s">
        <v>157</v>
      </c>
    </row>
    <row r="49" spans="1:2" x14ac:dyDescent="0.45">
      <c r="A49" s="56">
        <v>4060</v>
      </c>
      <c r="B49" t="s">
        <v>158</v>
      </c>
    </row>
    <row r="50" spans="1:2" x14ac:dyDescent="0.45">
      <c r="A50" s="56">
        <v>4100</v>
      </c>
      <c r="B50" t="s">
        <v>159</v>
      </c>
    </row>
    <row r="51" spans="1:2" x14ac:dyDescent="0.45">
      <c r="A51" s="56">
        <v>4120</v>
      </c>
      <c r="B51" t="s">
        <v>160</v>
      </c>
    </row>
    <row r="52" spans="1:2" x14ac:dyDescent="0.45">
      <c r="A52" s="56">
        <v>4200</v>
      </c>
      <c r="B52" t="s">
        <v>161</v>
      </c>
    </row>
    <row r="53" spans="1:2" x14ac:dyDescent="0.45">
      <c r="A53" s="56">
        <v>4250</v>
      </c>
      <c r="B53" t="s">
        <v>162</v>
      </c>
    </row>
    <row r="54" spans="1:2" x14ac:dyDescent="0.45">
      <c r="A54" s="56">
        <v>4300</v>
      </c>
      <c r="B54" t="s">
        <v>163</v>
      </c>
    </row>
    <row r="55" spans="1:2" x14ac:dyDescent="0.45">
      <c r="A55" s="56">
        <v>4350</v>
      </c>
      <c r="B55" t="s">
        <v>164</v>
      </c>
    </row>
    <row r="56" spans="1:2" x14ac:dyDescent="0.45">
      <c r="A56" s="56">
        <v>4400</v>
      </c>
      <c r="B56" t="s">
        <v>165</v>
      </c>
    </row>
    <row r="57" spans="1:2" x14ac:dyDescent="0.45">
      <c r="A57" s="56">
        <v>4600</v>
      </c>
      <c r="B57" t="s">
        <v>166</v>
      </c>
    </row>
    <row r="58" spans="1:2" x14ac:dyDescent="0.45">
      <c r="A58" s="56">
        <v>4650</v>
      </c>
      <c r="B58" t="s">
        <v>167</v>
      </c>
    </row>
    <row r="59" spans="1:2" x14ac:dyDescent="0.45">
      <c r="A59" s="56">
        <v>4700</v>
      </c>
      <c r="B59" t="s">
        <v>168</v>
      </c>
    </row>
    <row r="60" spans="1:2" x14ac:dyDescent="0.45">
      <c r="A60" s="56">
        <v>4960</v>
      </c>
      <c r="B60" t="s">
        <v>169</v>
      </c>
    </row>
    <row r="61" spans="1:2" x14ac:dyDescent="0.45">
      <c r="A61" s="56">
        <v>4970</v>
      </c>
      <c r="B61" t="s">
        <v>170</v>
      </c>
    </row>
    <row r="62" spans="1:2" x14ac:dyDescent="0.45">
      <c r="A62" s="56">
        <v>4990</v>
      </c>
      <c r="B62" t="s">
        <v>171</v>
      </c>
    </row>
    <row r="63" spans="1:2" x14ac:dyDescent="0.45">
      <c r="A63" s="56">
        <v>7000</v>
      </c>
      <c r="B63" t="s">
        <v>172</v>
      </c>
    </row>
    <row r="64" spans="1:2" x14ac:dyDescent="0.45">
      <c r="A64" s="56">
        <v>8200</v>
      </c>
      <c r="B64" t="s">
        <v>173</v>
      </c>
    </row>
    <row r="65" spans="1:2" x14ac:dyDescent="0.45">
      <c r="A65" s="56">
        <v>8400</v>
      </c>
      <c r="B65" t="s">
        <v>174</v>
      </c>
    </row>
    <row r="66" spans="1:2" x14ac:dyDescent="0.45">
      <c r="A66" s="56">
        <v>8500</v>
      </c>
      <c r="B66" t="s">
        <v>175</v>
      </c>
    </row>
    <row r="67" spans="1:2" x14ac:dyDescent="0.45">
      <c r="A67" s="56">
        <v>8550</v>
      </c>
      <c r="B67" t="s">
        <v>176</v>
      </c>
    </row>
    <row r="68" spans="1:2" x14ac:dyDescent="0.45">
      <c r="A68" s="56">
        <v>9100</v>
      </c>
      <c r="B68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3FD5-32CA-4E9E-B6CA-A798FE695C1A}">
  <dimension ref="A1:J97"/>
  <sheetViews>
    <sheetView showGridLines="0" topLeftCell="A76" zoomScale="130" zoomScaleNormal="130" workbookViewId="0">
      <selection activeCell="G77" sqref="G77"/>
    </sheetView>
  </sheetViews>
  <sheetFormatPr defaultColWidth="8.86328125" defaultRowHeight="15" x14ac:dyDescent="0.45"/>
  <cols>
    <col min="1" max="1" width="3.73046875" style="99" customWidth="1"/>
    <col min="2" max="2" width="12.86328125" style="101" customWidth="1"/>
    <col min="3" max="3" width="35.1328125" style="101" customWidth="1"/>
    <col min="4" max="4" width="13.265625" style="101" customWidth="1"/>
    <col min="5" max="5" width="11.73046875" style="101" customWidth="1"/>
    <col min="6" max="6" width="14.59765625" style="101" customWidth="1"/>
    <col min="7" max="7" width="15" style="101" customWidth="1"/>
    <col min="8" max="8" width="13.59765625" style="101" customWidth="1"/>
    <col min="9" max="9" width="1.86328125" style="101" customWidth="1"/>
    <col min="10" max="16384" width="8.86328125" style="101"/>
  </cols>
  <sheetData>
    <row r="1" spans="1:10" x14ac:dyDescent="0.45">
      <c r="B1" s="100" t="s">
        <v>181</v>
      </c>
      <c r="D1" s="100" t="s">
        <v>44</v>
      </c>
    </row>
    <row r="3" spans="1:10" x14ac:dyDescent="0.45">
      <c r="B3" s="102" t="s">
        <v>45</v>
      </c>
    </row>
    <row r="4" spans="1:10" x14ac:dyDescent="0.45">
      <c r="A4" s="99" t="s">
        <v>0</v>
      </c>
      <c r="B4" s="101" t="s">
        <v>11</v>
      </c>
    </row>
    <row r="5" spans="1:10" x14ac:dyDescent="0.45">
      <c r="B5" s="101" t="s">
        <v>10</v>
      </c>
    </row>
    <row r="6" spans="1:10" ht="18" customHeight="1" x14ac:dyDescent="0.45">
      <c r="B6" s="201" t="s">
        <v>113</v>
      </c>
      <c r="C6" s="202"/>
      <c r="D6" s="213" t="s">
        <v>26</v>
      </c>
      <c r="E6" s="203" t="s">
        <v>2</v>
      </c>
      <c r="F6" s="204"/>
      <c r="G6" s="200" t="s">
        <v>31</v>
      </c>
      <c r="H6" s="200"/>
    </row>
    <row r="7" spans="1:10" ht="18" customHeight="1" x14ac:dyDescent="0.45">
      <c r="B7" s="103" t="s">
        <v>114</v>
      </c>
      <c r="C7" s="104" t="s">
        <v>115</v>
      </c>
      <c r="D7" s="214"/>
      <c r="E7" s="205"/>
      <c r="F7" s="206"/>
      <c r="G7" s="127" t="s">
        <v>3</v>
      </c>
      <c r="H7" s="127" t="s">
        <v>9</v>
      </c>
    </row>
    <row r="8" spans="1:10" ht="18" customHeight="1" x14ac:dyDescent="0.45">
      <c r="B8" s="106">
        <v>3000</v>
      </c>
      <c r="C8" s="107" t="str">
        <f>_xlfn.XLOOKUP(B8,'H 4 aanwijzingen'!$A$17:$A$68,'H 4 aanwijzingen'!$B$17:$B$68,"",1)</f>
        <v>Voorraad goederen</v>
      </c>
      <c r="D8" s="108">
        <v>30001</v>
      </c>
      <c r="E8" s="222" t="s">
        <v>110</v>
      </c>
      <c r="F8" s="223"/>
      <c r="G8" s="142">
        <v>2800</v>
      </c>
      <c r="H8" s="142"/>
    </row>
    <row r="9" spans="1:10" ht="18" customHeight="1" x14ac:dyDescent="0.45">
      <c r="B9" s="106">
        <v>3000</v>
      </c>
      <c r="C9" s="107" t="str">
        <f>_xlfn.XLOOKUP(B9,'H 4 aanwijzingen'!$A$17:$A$68,'H 4 aanwijzingen'!$B$17:$B$68,"",1)</f>
        <v>Voorraad goederen</v>
      </c>
      <c r="D9" s="108">
        <v>30002</v>
      </c>
      <c r="E9" s="222" t="s">
        <v>111</v>
      </c>
      <c r="F9" s="223"/>
      <c r="G9" s="142">
        <v>2520</v>
      </c>
      <c r="H9" s="142"/>
    </row>
    <row r="10" spans="1:10" ht="18" customHeight="1" x14ac:dyDescent="0.45">
      <c r="B10" s="106">
        <v>1400</v>
      </c>
      <c r="C10" s="107" t="str">
        <f>_xlfn.XLOOKUP(B10,'H 4 aanwijzingen'!$A$17:$A$68,'H 4 aanwijzingen'!$B$17:$B$68,"",1)</f>
        <v>Crediteuren</v>
      </c>
      <c r="D10" s="108">
        <v>14005</v>
      </c>
      <c r="E10" s="222" t="s">
        <v>112</v>
      </c>
      <c r="F10" s="223"/>
      <c r="G10" s="142"/>
      <c r="H10" s="142">
        <v>5320</v>
      </c>
    </row>
    <row r="11" spans="1:10" ht="18" customHeight="1" x14ac:dyDescent="0.45">
      <c r="B11" s="60"/>
      <c r="C11" s="107" t="str">
        <f>_xlfn.XLOOKUP(B11,'H 4 aanwijzingen'!$A$17:$A$68,'H 4 aanwijzingen'!$B$17:$B$68,"",1)</f>
        <v/>
      </c>
      <c r="D11" s="60"/>
      <c r="E11" s="216"/>
      <c r="F11" s="218"/>
      <c r="G11" s="111"/>
      <c r="H11" s="111"/>
    </row>
    <row r="12" spans="1:10" ht="13.9" customHeight="1" x14ac:dyDescent="0.45">
      <c r="B12" s="112"/>
      <c r="C12" s="112"/>
      <c r="D12" s="112"/>
      <c r="E12" s="113"/>
      <c r="F12" s="113"/>
      <c r="G12" s="114"/>
      <c r="H12" s="114"/>
    </row>
    <row r="13" spans="1:10" ht="13.9" customHeight="1" x14ac:dyDescent="0.45">
      <c r="A13" s="99" t="s">
        <v>1</v>
      </c>
      <c r="B13" s="101" t="s">
        <v>12</v>
      </c>
    </row>
    <row r="14" spans="1:10" ht="15.4" thickBot="1" x14ac:dyDescent="0.5">
      <c r="B14" s="101" t="s">
        <v>40</v>
      </c>
    </row>
    <row r="15" spans="1:10" ht="18" customHeight="1" thickBot="1" x14ac:dyDescent="0.5">
      <c r="B15" s="224" t="s">
        <v>30</v>
      </c>
      <c r="C15" s="225"/>
      <c r="D15" s="225"/>
      <c r="E15" s="225"/>
      <c r="F15" s="225"/>
      <c r="G15" s="143" t="s">
        <v>31</v>
      </c>
      <c r="J15" s="141"/>
    </row>
    <row r="16" spans="1:10" ht="18" customHeight="1" x14ac:dyDescent="0.45">
      <c r="B16" s="115" t="s">
        <v>8</v>
      </c>
      <c r="C16" s="215" t="s">
        <v>2</v>
      </c>
      <c r="D16" s="215"/>
      <c r="E16" s="215"/>
      <c r="F16" s="105" t="s">
        <v>3</v>
      </c>
      <c r="G16" s="105" t="s">
        <v>9</v>
      </c>
    </row>
    <row r="17" spans="1:8" ht="18" customHeight="1" x14ac:dyDescent="0.45">
      <c r="B17" s="198">
        <v>45383</v>
      </c>
      <c r="C17" s="221" t="s">
        <v>29</v>
      </c>
      <c r="D17" s="221"/>
      <c r="E17" s="221"/>
      <c r="F17" s="142">
        <v>34510</v>
      </c>
      <c r="G17" s="118"/>
    </row>
    <row r="18" spans="1:8" ht="18" customHeight="1" x14ac:dyDescent="0.45">
      <c r="B18" s="198">
        <v>45387</v>
      </c>
      <c r="C18" s="207" t="s">
        <v>182</v>
      </c>
      <c r="D18" s="208"/>
      <c r="E18" s="209"/>
      <c r="F18" s="142">
        <v>5320</v>
      </c>
      <c r="G18" s="121"/>
    </row>
    <row r="20" spans="1:8" x14ac:dyDescent="0.4">
      <c r="A20" s="99" t="s">
        <v>4</v>
      </c>
      <c r="B20" s="122" t="s">
        <v>14</v>
      </c>
    </row>
    <row r="21" spans="1:8" x14ac:dyDescent="0.45">
      <c r="B21" s="101" t="s">
        <v>40</v>
      </c>
    </row>
    <row r="22" spans="1:8" ht="18" customHeight="1" x14ac:dyDescent="0.45">
      <c r="B22" s="219" t="s">
        <v>32</v>
      </c>
      <c r="C22" s="220"/>
      <c r="D22" s="220"/>
      <c r="E22" s="220"/>
      <c r="F22" s="220"/>
      <c r="G22" s="144" t="s">
        <v>31</v>
      </c>
    </row>
    <row r="23" spans="1:8" ht="18" customHeight="1" x14ac:dyDescent="0.45">
      <c r="B23" s="115" t="s">
        <v>8</v>
      </c>
      <c r="C23" s="215" t="s">
        <v>2</v>
      </c>
      <c r="D23" s="215"/>
      <c r="E23" s="215"/>
      <c r="F23" s="105" t="s">
        <v>3</v>
      </c>
      <c r="G23" s="105" t="s">
        <v>9</v>
      </c>
    </row>
    <row r="24" spans="1:8" ht="18" customHeight="1" x14ac:dyDescent="0.45">
      <c r="B24" s="198">
        <v>45383</v>
      </c>
      <c r="C24" s="221" t="s">
        <v>29</v>
      </c>
      <c r="D24" s="221"/>
      <c r="E24" s="221"/>
      <c r="F24" s="117"/>
      <c r="G24" s="142">
        <v>19460</v>
      </c>
    </row>
    <row r="25" spans="1:8" ht="18" customHeight="1" x14ac:dyDescent="0.45">
      <c r="B25" s="198">
        <v>45387</v>
      </c>
      <c r="C25" s="207" t="s">
        <v>182</v>
      </c>
      <c r="D25" s="208"/>
      <c r="E25" s="209"/>
      <c r="F25" s="117"/>
      <c r="G25" s="142">
        <v>5320</v>
      </c>
    </row>
    <row r="27" spans="1:8" x14ac:dyDescent="0.4">
      <c r="A27" s="99" t="s">
        <v>5</v>
      </c>
      <c r="B27" s="122" t="s">
        <v>15</v>
      </c>
    </row>
    <row r="28" spans="1:8" x14ac:dyDescent="0.45">
      <c r="B28" s="101" t="s">
        <v>40</v>
      </c>
    </row>
    <row r="29" spans="1:8" ht="18" customHeight="1" x14ac:dyDescent="0.45">
      <c r="B29" s="210" t="s">
        <v>33</v>
      </c>
      <c r="C29" s="211"/>
      <c r="D29" s="211"/>
      <c r="E29" s="211"/>
      <c r="F29" s="211"/>
      <c r="G29" s="145" t="s">
        <v>31</v>
      </c>
      <c r="H29" s="123"/>
    </row>
    <row r="30" spans="1:8" x14ac:dyDescent="0.45">
      <c r="B30" s="124" t="s">
        <v>8</v>
      </c>
      <c r="C30" s="212" t="s">
        <v>2</v>
      </c>
      <c r="D30" s="212"/>
      <c r="E30" s="126" t="s">
        <v>6</v>
      </c>
      <c r="F30" s="127" t="s">
        <v>3</v>
      </c>
      <c r="G30" s="127" t="s">
        <v>9</v>
      </c>
    </row>
    <row r="31" spans="1:8" ht="18" customHeight="1" x14ac:dyDescent="0.45">
      <c r="B31" s="198">
        <v>45383</v>
      </c>
      <c r="C31" s="207" t="s">
        <v>28</v>
      </c>
      <c r="D31" s="209"/>
      <c r="E31" s="128">
        <v>20</v>
      </c>
      <c r="F31" s="142">
        <v>11200</v>
      </c>
      <c r="G31" s="130"/>
    </row>
    <row r="32" spans="1:8" ht="18" customHeight="1" x14ac:dyDescent="0.45">
      <c r="B32" s="198">
        <v>45387</v>
      </c>
      <c r="C32" s="207" t="s">
        <v>182</v>
      </c>
      <c r="D32" s="209"/>
      <c r="E32" s="131">
        <v>5</v>
      </c>
      <c r="F32" s="142">
        <v>2800</v>
      </c>
      <c r="G32" s="118"/>
    </row>
    <row r="34" spans="1:8" x14ac:dyDescent="0.4">
      <c r="A34" s="99" t="s">
        <v>7</v>
      </c>
      <c r="B34" s="122" t="s">
        <v>16</v>
      </c>
    </row>
    <row r="35" spans="1:8" x14ac:dyDescent="0.45">
      <c r="B35" s="101" t="s">
        <v>40</v>
      </c>
    </row>
    <row r="36" spans="1:8" ht="18" customHeight="1" x14ac:dyDescent="0.45">
      <c r="B36" s="210" t="s">
        <v>34</v>
      </c>
      <c r="C36" s="211"/>
      <c r="D36" s="211"/>
      <c r="E36" s="211"/>
      <c r="F36" s="211"/>
      <c r="G36" s="145" t="s">
        <v>31</v>
      </c>
      <c r="H36" s="123"/>
    </row>
    <row r="37" spans="1:8" ht="30" x14ac:dyDescent="0.45">
      <c r="B37" s="124" t="s">
        <v>8</v>
      </c>
      <c r="C37" s="212" t="s">
        <v>2</v>
      </c>
      <c r="D37" s="212"/>
      <c r="E37" s="125" t="s">
        <v>27</v>
      </c>
      <c r="F37" s="127" t="s">
        <v>3</v>
      </c>
      <c r="G37" s="127" t="s">
        <v>9</v>
      </c>
    </row>
    <row r="38" spans="1:8" ht="18" customHeight="1" x14ac:dyDescent="0.45">
      <c r="B38" s="198">
        <v>45383</v>
      </c>
      <c r="C38" s="207" t="s">
        <v>28</v>
      </c>
      <c r="D38" s="209"/>
      <c r="E38" s="132"/>
      <c r="F38" s="129"/>
      <c r="G38" s="142">
        <v>5600</v>
      </c>
    </row>
    <row r="39" spans="1:8" ht="18" customHeight="1" x14ac:dyDescent="0.45">
      <c r="B39" s="198">
        <v>45387</v>
      </c>
      <c r="C39" s="207" t="s">
        <v>183</v>
      </c>
      <c r="D39" s="209"/>
      <c r="E39" s="133">
        <v>58999</v>
      </c>
      <c r="F39" s="118"/>
      <c r="G39" s="142">
        <v>5320</v>
      </c>
    </row>
    <row r="42" spans="1:8" x14ac:dyDescent="0.45">
      <c r="B42" s="102" t="s">
        <v>46</v>
      </c>
    </row>
    <row r="43" spans="1:8" x14ac:dyDescent="0.4">
      <c r="A43" s="99" t="s">
        <v>0</v>
      </c>
      <c r="B43" s="122" t="s">
        <v>17</v>
      </c>
    </row>
    <row r="44" spans="1:8" x14ac:dyDescent="0.45">
      <c r="B44" s="101" t="s">
        <v>213</v>
      </c>
    </row>
    <row r="45" spans="1:8" ht="16.5" customHeight="1" x14ac:dyDescent="0.45">
      <c r="B45" s="201" t="s">
        <v>113</v>
      </c>
      <c r="C45" s="202"/>
      <c r="D45" s="213" t="s">
        <v>26</v>
      </c>
      <c r="E45" s="203" t="s">
        <v>2</v>
      </c>
      <c r="F45" s="204"/>
      <c r="G45" s="200" t="s">
        <v>31</v>
      </c>
      <c r="H45" s="200"/>
    </row>
    <row r="46" spans="1:8" ht="18" customHeight="1" x14ac:dyDescent="0.45">
      <c r="B46" s="103" t="s">
        <v>114</v>
      </c>
      <c r="C46" s="104" t="s">
        <v>115</v>
      </c>
      <c r="D46" s="214"/>
      <c r="E46" s="205"/>
      <c r="F46" s="206"/>
      <c r="G46" s="127" t="s">
        <v>3</v>
      </c>
      <c r="H46" s="127" t="s">
        <v>9</v>
      </c>
    </row>
    <row r="47" spans="1:8" ht="18" customHeight="1" x14ac:dyDescent="0.45">
      <c r="B47" s="116">
        <v>1100</v>
      </c>
      <c r="C47" s="116" t="str">
        <f>_xlfn.XLOOKUP(B47,'H 4 aanwijzingen'!$A$17:$A$68,'H 4 aanwijzingen'!$B$17:$B$68,"",1)</f>
        <v>Debiteuren</v>
      </c>
      <c r="D47" s="116">
        <v>11010</v>
      </c>
      <c r="E47" s="207" t="s">
        <v>214</v>
      </c>
      <c r="F47" s="209"/>
      <c r="G47" s="142"/>
      <c r="H47" s="142">
        <v>1898</v>
      </c>
    </row>
    <row r="48" spans="1:8" ht="18" customHeight="1" x14ac:dyDescent="0.45">
      <c r="B48" s="116">
        <v>1050</v>
      </c>
      <c r="C48" s="116" t="str">
        <f>_xlfn.XLOOKUP(B48,'H 4 aanwijzingen'!$A$17:$A$68,'H 4 aanwijzingen'!$B$17:$B$68,"",1)</f>
        <v>Rabobank</v>
      </c>
      <c r="D48" s="116"/>
      <c r="E48" s="207" t="s">
        <v>215</v>
      </c>
      <c r="F48" s="209"/>
      <c r="G48" s="142">
        <v>1898</v>
      </c>
      <c r="H48" s="142"/>
    </row>
    <row r="49" spans="1:8" ht="18" customHeight="1" x14ac:dyDescent="0.45">
      <c r="B49" s="116">
        <v>1400</v>
      </c>
      <c r="C49" s="116" t="str">
        <f>_xlfn.XLOOKUP(B49,'H 4 aanwijzingen'!$A$17:$A$68,'H 4 aanwijzingen'!$B$17:$B$68,"",1)</f>
        <v>Crediteuren</v>
      </c>
      <c r="D49" s="116">
        <v>14005</v>
      </c>
      <c r="E49" s="207">
        <v>58965</v>
      </c>
      <c r="F49" s="209"/>
      <c r="G49" s="142">
        <v>5600</v>
      </c>
      <c r="H49" s="142"/>
    </row>
    <row r="50" spans="1:8" ht="18" customHeight="1" x14ac:dyDescent="0.45">
      <c r="B50" s="116">
        <v>1050</v>
      </c>
      <c r="C50" s="116" t="str">
        <f>_xlfn.XLOOKUP(B50,'H 4 aanwijzingen'!$A$17:$A$68,'H 4 aanwijzingen'!$B$17:$B$68,"",1)</f>
        <v>Rabobank</v>
      </c>
      <c r="D50" s="116"/>
      <c r="E50" s="119" t="s">
        <v>184</v>
      </c>
      <c r="F50" s="120"/>
      <c r="G50" s="142"/>
      <c r="H50" s="142">
        <v>5600</v>
      </c>
    </row>
    <row r="51" spans="1:8" ht="18" customHeight="1" x14ac:dyDescent="0.45">
      <c r="B51" s="116">
        <v>1400</v>
      </c>
      <c r="C51" s="116" t="str">
        <f>_xlfn.XLOOKUP(B51,'H 4 aanwijzingen'!$A$17:$A$68,'H 4 aanwijzingen'!$B$17:$B$68,"",1)</f>
        <v>Crediteuren</v>
      </c>
      <c r="D51" s="116">
        <v>14015</v>
      </c>
      <c r="E51" s="207" t="s">
        <v>216</v>
      </c>
      <c r="F51" s="209"/>
      <c r="G51" s="142">
        <v>5670</v>
      </c>
      <c r="H51" s="142"/>
    </row>
    <row r="52" spans="1:8" ht="18" customHeight="1" x14ac:dyDescent="0.45">
      <c r="B52" s="116">
        <v>1050</v>
      </c>
      <c r="C52" s="116" t="str">
        <f>_xlfn.XLOOKUP(B52,'H 4 aanwijzingen'!$A$17:$A$68,'H 4 aanwijzingen'!$B$17:$B$68,"",1)</f>
        <v>Rabobank</v>
      </c>
      <c r="D52" s="116"/>
      <c r="E52" s="207" t="s">
        <v>217</v>
      </c>
      <c r="F52" s="209"/>
      <c r="G52" s="142"/>
      <c r="H52" s="142">
        <v>5670</v>
      </c>
    </row>
    <row r="53" spans="1:8" ht="18" customHeight="1" x14ac:dyDescent="0.45">
      <c r="B53" s="106"/>
      <c r="C53" s="116"/>
      <c r="D53" s="106"/>
      <c r="E53" s="109"/>
      <c r="F53" s="110"/>
      <c r="G53" s="142"/>
      <c r="H53" s="142"/>
    </row>
    <row r="54" spans="1:8" ht="18" customHeight="1" x14ac:dyDescent="0.45">
      <c r="B54" s="134"/>
      <c r="C54" s="134"/>
      <c r="D54" s="134"/>
      <c r="E54" s="216"/>
      <c r="F54" s="218"/>
      <c r="G54" s="142"/>
      <c r="H54" s="142"/>
    </row>
    <row r="55" spans="1:8" ht="18" customHeight="1" x14ac:dyDescent="0.45">
      <c r="B55" s="99"/>
      <c r="C55" s="99"/>
      <c r="D55" s="99"/>
      <c r="E55" s="136"/>
      <c r="F55" s="136"/>
      <c r="G55" s="137"/>
      <c r="H55" s="137"/>
    </row>
    <row r="56" spans="1:8" x14ac:dyDescent="0.45">
      <c r="A56" s="99" t="s">
        <v>1</v>
      </c>
      <c r="B56" s="101" t="s">
        <v>18</v>
      </c>
    </row>
    <row r="57" spans="1:8" ht="18" customHeight="1" x14ac:dyDescent="0.45">
      <c r="B57" s="219" t="s">
        <v>35</v>
      </c>
      <c r="C57" s="220"/>
      <c r="D57" s="220"/>
      <c r="E57" s="220"/>
      <c r="F57" s="220"/>
      <c r="G57" s="144" t="s">
        <v>36</v>
      </c>
    </row>
    <row r="58" spans="1:8" ht="18" customHeight="1" x14ac:dyDescent="0.45">
      <c r="B58" s="115" t="s">
        <v>8</v>
      </c>
      <c r="C58" s="215" t="s">
        <v>2</v>
      </c>
      <c r="D58" s="215"/>
      <c r="E58" s="215"/>
      <c r="F58" s="105" t="s">
        <v>3</v>
      </c>
      <c r="G58" s="105" t="s">
        <v>9</v>
      </c>
    </row>
    <row r="59" spans="1:8" ht="18" customHeight="1" x14ac:dyDescent="0.45">
      <c r="B59" s="198">
        <v>45383</v>
      </c>
      <c r="C59" s="221" t="s">
        <v>13</v>
      </c>
      <c r="D59" s="221"/>
      <c r="E59" s="221"/>
      <c r="F59" s="142">
        <v>13589</v>
      </c>
      <c r="G59" s="142"/>
    </row>
    <row r="60" spans="1:8" ht="18" customHeight="1" x14ac:dyDescent="0.45">
      <c r="B60" s="198">
        <v>45397</v>
      </c>
      <c r="C60" s="207" t="s">
        <v>218</v>
      </c>
      <c r="D60" s="208"/>
      <c r="E60" s="209"/>
      <c r="F60" s="142">
        <v>1898</v>
      </c>
      <c r="G60" s="142"/>
    </row>
    <row r="61" spans="1:8" ht="18" customHeight="1" x14ac:dyDescent="0.45">
      <c r="B61" s="198">
        <f>B60</f>
        <v>45397</v>
      </c>
      <c r="C61" s="207" t="s">
        <v>185</v>
      </c>
      <c r="D61" s="208"/>
      <c r="E61" s="209"/>
      <c r="F61" s="142"/>
      <c r="G61" s="142">
        <v>5600</v>
      </c>
    </row>
    <row r="62" spans="1:8" ht="18" customHeight="1" x14ac:dyDescent="0.45">
      <c r="B62" s="198">
        <f>B61</f>
        <v>45397</v>
      </c>
      <c r="C62" s="207" t="s">
        <v>217</v>
      </c>
      <c r="D62" s="208"/>
      <c r="E62" s="209"/>
      <c r="F62" s="142"/>
      <c r="G62" s="142">
        <v>5670</v>
      </c>
    </row>
    <row r="63" spans="1:8" ht="18" customHeight="1" x14ac:dyDescent="0.45">
      <c r="B63" s="134"/>
      <c r="C63" s="216"/>
      <c r="D63" s="217"/>
      <c r="E63" s="218"/>
      <c r="F63" s="135"/>
      <c r="G63" s="135"/>
    </row>
    <row r="64" spans="1:8" ht="18" customHeight="1" x14ac:dyDescent="0.45">
      <c r="B64" s="134"/>
      <c r="C64" s="216"/>
      <c r="D64" s="217"/>
      <c r="E64" s="218"/>
      <c r="F64" s="135"/>
      <c r="G64" s="135"/>
    </row>
    <row r="65" spans="1:8" ht="18" customHeight="1" x14ac:dyDescent="0.45">
      <c r="B65" s="99"/>
      <c r="C65" s="136"/>
      <c r="D65" s="136"/>
      <c r="E65" s="136"/>
      <c r="F65" s="137"/>
      <c r="G65" s="137"/>
    </row>
    <row r="66" spans="1:8" ht="18" customHeight="1" x14ac:dyDescent="0.45">
      <c r="B66" s="99"/>
      <c r="C66" s="136"/>
      <c r="D66" s="136"/>
      <c r="E66" s="136"/>
      <c r="F66" s="137"/>
      <c r="G66" s="137"/>
    </row>
    <row r="67" spans="1:8" x14ac:dyDescent="0.45">
      <c r="B67" s="102" t="s">
        <v>47</v>
      </c>
    </row>
    <row r="68" spans="1:8" x14ac:dyDescent="0.45">
      <c r="A68" s="99" t="s">
        <v>0</v>
      </c>
      <c r="B68" s="101" t="s">
        <v>19</v>
      </c>
    </row>
    <row r="69" spans="1:8" x14ac:dyDescent="0.45">
      <c r="B69" s="101" t="s">
        <v>20</v>
      </c>
    </row>
    <row r="70" spans="1:8" ht="17.25" customHeight="1" x14ac:dyDescent="0.45">
      <c r="B70" s="201" t="s">
        <v>113</v>
      </c>
      <c r="C70" s="202"/>
      <c r="D70" s="213" t="s">
        <v>26</v>
      </c>
      <c r="E70" s="203" t="s">
        <v>2</v>
      </c>
      <c r="F70" s="204"/>
      <c r="G70" s="200" t="s">
        <v>31</v>
      </c>
      <c r="H70" s="200"/>
    </row>
    <row r="71" spans="1:8" ht="18" customHeight="1" x14ac:dyDescent="0.45">
      <c r="B71" s="103" t="s">
        <v>114</v>
      </c>
      <c r="C71" s="104" t="s">
        <v>115</v>
      </c>
      <c r="D71" s="214"/>
      <c r="E71" s="205"/>
      <c r="F71" s="206"/>
      <c r="G71" s="127" t="s">
        <v>3</v>
      </c>
      <c r="H71" s="127" t="s">
        <v>9</v>
      </c>
    </row>
    <row r="72" spans="1:8" ht="18" customHeight="1" x14ac:dyDescent="0.45">
      <c r="B72" s="116">
        <v>1100</v>
      </c>
      <c r="C72" s="116" t="str">
        <f>_xlfn.XLOOKUP(B72,'H 4 aanwijzingen'!$A$17:$A$68,'H 4 aanwijzingen'!$B$17:$B$68,"",1)</f>
        <v>Debiteuren</v>
      </c>
      <c r="D72" s="116">
        <v>11030</v>
      </c>
      <c r="E72" s="207" t="s">
        <v>219</v>
      </c>
      <c r="F72" s="209"/>
      <c r="G72" s="142">
        <v>23970</v>
      </c>
      <c r="H72" s="142"/>
    </row>
    <row r="73" spans="1:8" ht="18" customHeight="1" x14ac:dyDescent="0.45">
      <c r="B73" s="116">
        <v>8400</v>
      </c>
      <c r="C73" s="116" t="str">
        <f>_xlfn.XLOOKUP(B73,'H 4 aanwijzingen'!$A$17:$A$68,'H 4 aanwijzingen'!$B$17:$B$68,"",1)</f>
        <v>Omzet hoog tarief omzetbelasting</v>
      </c>
      <c r="D73" s="116"/>
      <c r="E73" s="207" t="s">
        <v>220</v>
      </c>
      <c r="F73" s="209"/>
      <c r="G73" s="142"/>
      <c r="H73" s="142">
        <v>23970</v>
      </c>
    </row>
    <row r="74" spans="1:8" ht="18" customHeight="1" x14ac:dyDescent="0.45">
      <c r="B74" s="116">
        <v>7000</v>
      </c>
      <c r="C74" s="116" t="str">
        <f>_xlfn.XLOOKUP(B74,'H 4 aanwijzingen'!$A$17:$A$68,'H 4 aanwijzingen'!$B$17:$B$68,"",1)</f>
        <v>Inkoopwaarde van de omzet</v>
      </c>
      <c r="D74" s="116"/>
      <c r="E74" s="207" t="str">
        <f>E73</f>
        <v>2024-062 H.Noorderduin</v>
      </c>
      <c r="F74" s="209"/>
      <c r="G74" s="142">
        <v>15050</v>
      </c>
      <c r="H74" s="142"/>
    </row>
    <row r="75" spans="1:8" ht="18" customHeight="1" x14ac:dyDescent="0.45">
      <c r="B75" s="116">
        <v>3000</v>
      </c>
      <c r="C75" s="116" t="str">
        <f>_xlfn.XLOOKUP(B75,'H 4 aanwijzingen'!$A$17:$A$68,'H 4 aanwijzingen'!$B$17:$B$68,"",1)</f>
        <v>Voorraad goederen</v>
      </c>
      <c r="D75" s="116">
        <v>30001</v>
      </c>
      <c r="E75" s="207" t="str">
        <f t="shared" ref="E75:E77" si="0">E74</f>
        <v>2024-062 H.Noorderduin</v>
      </c>
      <c r="F75" s="209"/>
      <c r="G75" s="142"/>
      <c r="H75" s="142">
        <v>5600</v>
      </c>
    </row>
    <row r="76" spans="1:8" ht="18" customHeight="1" x14ac:dyDescent="0.45">
      <c r="B76" s="116">
        <v>3000</v>
      </c>
      <c r="C76" s="116" t="str">
        <f>_xlfn.XLOOKUP(B76,'H 4 aanwijzingen'!$A$17:$A$68,'H 4 aanwijzingen'!$B$17:$B$68,"",1)</f>
        <v>Voorraad goederen</v>
      </c>
      <c r="D76" s="116">
        <v>30002</v>
      </c>
      <c r="E76" s="207" t="str">
        <f t="shared" si="0"/>
        <v>2024-062 H.Noorderduin</v>
      </c>
      <c r="F76" s="209"/>
      <c r="G76" s="142"/>
      <c r="H76" s="142">
        <v>6300</v>
      </c>
    </row>
    <row r="77" spans="1:8" ht="18" customHeight="1" x14ac:dyDescent="0.45">
      <c r="B77" s="116">
        <v>3000</v>
      </c>
      <c r="C77" s="116" t="str">
        <f>_xlfn.XLOOKUP(B77,'H 4 aanwijzingen'!$A$17:$A$68,'H 4 aanwijzingen'!$B$17:$B$68,"",1)</f>
        <v>Voorraad goederen</v>
      </c>
      <c r="D77" s="116">
        <v>30005</v>
      </c>
      <c r="E77" s="207" t="str">
        <f t="shared" si="0"/>
        <v>2024-062 H.Noorderduin</v>
      </c>
      <c r="F77" s="209"/>
      <c r="G77" s="142"/>
      <c r="H77" s="142">
        <v>3150</v>
      </c>
    </row>
    <row r="78" spans="1:8" ht="18" customHeight="1" x14ac:dyDescent="0.45">
      <c r="B78" s="106"/>
      <c r="C78" s="116" t="str">
        <f>_xlfn.XLOOKUP(B78,'H 4 aanwijzingen'!$A$17:$A$68,'H 4 aanwijzingen'!$B$17:$B$68,"",1)</f>
        <v/>
      </c>
      <c r="D78" s="106"/>
      <c r="E78" s="109"/>
      <c r="F78" s="110"/>
      <c r="G78" s="142"/>
      <c r="H78" s="142"/>
    </row>
    <row r="79" spans="1:8" ht="18" customHeight="1" x14ac:dyDescent="0.45">
      <c r="B79" s="134"/>
      <c r="C79" s="116" t="str">
        <f>_xlfn.XLOOKUP(B79,'H 4 aanwijzingen'!$A$17:$A$68,'H 4 aanwijzingen'!$B$17:$B$68,"",1)</f>
        <v/>
      </c>
      <c r="D79" s="134"/>
      <c r="E79" s="216"/>
      <c r="F79" s="218"/>
      <c r="G79" s="142"/>
      <c r="H79" s="142"/>
    </row>
    <row r="80" spans="1:8" ht="18" customHeight="1" x14ac:dyDescent="0.45">
      <c r="B80" s="112"/>
      <c r="C80" s="112"/>
      <c r="D80" s="112"/>
      <c r="E80" s="113"/>
      <c r="F80" s="113"/>
      <c r="G80" s="114"/>
      <c r="H80" s="114"/>
    </row>
    <row r="81" spans="1:8" x14ac:dyDescent="0.4">
      <c r="A81" s="99" t="s">
        <v>1</v>
      </c>
      <c r="B81" s="122" t="s">
        <v>21</v>
      </c>
    </row>
    <row r="82" spans="1:8" x14ac:dyDescent="0.45">
      <c r="B82" s="101" t="s">
        <v>22</v>
      </c>
    </row>
    <row r="83" spans="1:8" x14ac:dyDescent="0.45">
      <c r="B83" s="219" t="s">
        <v>37</v>
      </c>
      <c r="C83" s="220"/>
      <c r="D83" s="220"/>
      <c r="E83" s="220"/>
      <c r="F83" s="220"/>
      <c r="G83" s="144" t="s">
        <v>31</v>
      </c>
    </row>
    <row r="84" spans="1:8" ht="18" customHeight="1" x14ac:dyDescent="0.45">
      <c r="B84" s="115" t="s">
        <v>8</v>
      </c>
      <c r="C84" s="215" t="s">
        <v>2</v>
      </c>
      <c r="D84" s="215"/>
      <c r="E84" s="215"/>
      <c r="F84" s="105" t="s">
        <v>3</v>
      </c>
      <c r="G84" s="105" t="s">
        <v>9</v>
      </c>
    </row>
    <row r="85" spans="1:8" ht="18" customHeight="1" x14ac:dyDescent="0.45">
      <c r="B85" s="198">
        <v>45383</v>
      </c>
      <c r="C85" s="221" t="s">
        <v>29</v>
      </c>
      <c r="D85" s="221"/>
      <c r="E85" s="221"/>
      <c r="F85" s="142">
        <v>2397</v>
      </c>
      <c r="G85" s="142"/>
    </row>
    <row r="86" spans="1:8" ht="18" customHeight="1" x14ac:dyDescent="0.45">
      <c r="B86" s="198">
        <v>45397</v>
      </c>
      <c r="C86" s="207" t="s">
        <v>221</v>
      </c>
      <c r="D86" s="208"/>
      <c r="E86" s="209"/>
      <c r="F86" s="142"/>
      <c r="G86" s="142">
        <v>1898</v>
      </c>
    </row>
    <row r="87" spans="1:8" ht="18" customHeight="1" x14ac:dyDescent="0.45">
      <c r="B87" s="198">
        <v>45402</v>
      </c>
      <c r="C87" s="207" t="s">
        <v>222</v>
      </c>
      <c r="D87" s="208"/>
      <c r="E87" s="209"/>
      <c r="F87" s="142">
        <v>23970</v>
      </c>
      <c r="G87" s="142"/>
    </row>
    <row r="89" spans="1:8" x14ac:dyDescent="0.4">
      <c r="A89" s="99" t="s">
        <v>4</v>
      </c>
      <c r="B89" s="122" t="s">
        <v>23</v>
      </c>
    </row>
    <row r="90" spans="1:8" x14ac:dyDescent="0.45">
      <c r="B90" s="101" t="s">
        <v>24</v>
      </c>
    </row>
    <row r="91" spans="1:8" x14ac:dyDescent="0.45">
      <c r="B91" s="210" t="s">
        <v>38</v>
      </c>
      <c r="C91" s="211"/>
      <c r="D91" s="211"/>
      <c r="E91" s="211"/>
      <c r="F91" s="211"/>
      <c r="G91" s="145" t="s">
        <v>39</v>
      </c>
      <c r="H91" s="123"/>
    </row>
    <row r="92" spans="1:8" x14ac:dyDescent="0.45">
      <c r="B92" s="115" t="s">
        <v>8</v>
      </c>
      <c r="C92" s="214" t="s">
        <v>2</v>
      </c>
      <c r="D92" s="214"/>
      <c r="E92" s="138" t="s">
        <v>6</v>
      </c>
      <c r="F92" s="105" t="s">
        <v>3</v>
      </c>
      <c r="G92" s="105" t="s">
        <v>9</v>
      </c>
    </row>
    <row r="93" spans="1:8" ht="18" customHeight="1" x14ac:dyDescent="0.45">
      <c r="B93" s="198">
        <v>45383</v>
      </c>
      <c r="C93" s="207" t="s">
        <v>28</v>
      </c>
      <c r="D93" s="209"/>
      <c r="E93" s="128">
        <v>20</v>
      </c>
      <c r="F93" s="142">
        <v>11200</v>
      </c>
      <c r="G93" s="142"/>
    </row>
    <row r="94" spans="1:8" ht="18" customHeight="1" x14ac:dyDescent="0.45">
      <c r="B94" s="198">
        <v>45387</v>
      </c>
      <c r="C94" s="221" t="s">
        <v>25</v>
      </c>
      <c r="D94" s="221"/>
      <c r="E94" s="131">
        <v>5</v>
      </c>
      <c r="F94" s="142">
        <v>2800</v>
      </c>
      <c r="G94" s="142"/>
    </row>
    <row r="95" spans="1:8" ht="18" customHeight="1" x14ac:dyDescent="0.45">
      <c r="B95" s="198">
        <v>45402</v>
      </c>
      <c r="C95" s="207" t="s">
        <v>223</v>
      </c>
      <c r="D95" s="209"/>
      <c r="E95" s="139">
        <v>-10</v>
      </c>
      <c r="F95" s="142"/>
      <c r="G95" s="142">
        <v>5600</v>
      </c>
    </row>
    <row r="96" spans="1:8" ht="13.9" customHeight="1" x14ac:dyDescent="0.45">
      <c r="B96" s="112"/>
      <c r="C96" s="113"/>
      <c r="D96" s="113"/>
      <c r="E96" s="112"/>
      <c r="F96" s="140"/>
      <c r="G96" s="114"/>
    </row>
    <row r="97" ht="13.9" customHeight="1" x14ac:dyDescent="0.45"/>
  </sheetData>
  <mergeCells count="63">
    <mergeCell ref="C63:E63"/>
    <mergeCell ref="E48:F48"/>
    <mergeCell ref="E54:F54"/>
    <mergeCell ref="E51:F51"/>
    <mergeCell ref="E52:F52"/>
    <mergeCell ref="B57:F57"/>
    <mergeCell ref="C58:E58"/>
    <mergeCell ref="C59:E59"/>
    <mergeCell ref="C60:E60"/>
    <mergeCell ref="C61:E61"/>
    <mergeCell ref="G45:H45"/>
    <mergeCell ref="G70:H70"/>
    <mergeCell ref="C24:E24"/>
    <mergeCell ref="E8:F8"/>
    <mergeCell ref="E9:F9"/>
    <mergeCell ref="E10:F10"/>
    <mergeCell ref="E11:F11"/>
    <mergeCell ref="B15:F15"/>
    <mergeCell ref="C16:E16"/>
    <mergeCell ref="C17:E17"/>
    <mergeCell ref="C18:E18"/>
    <mergeCell ref="B22:F22"/>
    <mergeCell ref="C23:E23"/>
    <mergeCell ref="B45:C45"/>
    <mergeCell ref="D45:D46"/>
    <mergeCell ref="E45:F46"/>
    <mergeCell ref="C94:D94"/>
    <mergeCell ref="C95:D95"/>
    <mergeCell ref="C85:E85"/>
    <mergeCell ref="C86:E86"/>
    <mergeCell ref="C87:E87"/>
    <mergeCell ref="B91:F91"/>
    <mergeCell ref="C92:D92"/>
    <mergeCell ref="C93:D93"/>
    <mergeCell ref="C84:E84"/>
    <mergeCell ref="C64:E64"/>
    <mergeCell ref="E72:F72"/>
    <mergeCell ref="E73:F73"/>
    <mergeCell ref="E74:F74"/>
    <mergeCell ref="E75:F75"/>
    <mergeCell ref="E76:F76"/>
    <mergeCell ref="E77:F77"/>
    <mergeCell ref="B83:F83"/>
    <mergeCell ref="B70:C70"/>
    <mergeCell ref="D70:D71"/>
    <mergeCell ref="E70:F71"/>
    <mergeCell ref="E79:F79"/>
    <mergeCell ref="G6:H6"/>
    <mergeCell ref="B6:C6"/>
    <mergeCell ref="E6:F7"/>
    <mergeCell ref="C62:E62"/>
    <mergeCell ref="E49:F49"/>
    <mergeCell ref="E47:F47"/>
    <mergeCell ref="C25:E25"/>
    <mergeCell ref="B29:F29"/>
    <mergeCell ref="C30:D30"/>
    <mergeCell ref="C31:D31"/>
    <mergeCell ref="C32:D32"/>
    <mergeCell ref="B36:F36"/>
    <mergeCell ref="C37:D37"/>
    <mergeCell ref="C38:D38"/>
    <mergeCell ref="C39:D39"/>
    <mergeCell ref="D6:D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5120-CDD7-4F58-B83C-5D5B313C984D}">
  <dimension ref="A1:J202"/>
  <sheetViews>
    <sheetView showGridLines="0" tabSelected="1" topLeftCell="A109" zoomScaleNormal="100" workbookViewId="0">
      <selection activeCell="I113" sqref="I113"/>
    </sheetView>
  </sheetViews>
  <sheetFormatPr defaultColWidth="8.86328125" defaultRowHeight="15" x14ac:dyDescent="0.45"/>
  <cols>
    <col min="1" max="1" width="3.73046875" style="18" customWidth="1"/>
    <col min="2" max="2" width="11.59765625" style="20" customWidth="1"/>
    <col min="3" max="3" width="35.3984375" style="20" customWidth="1"/>
    <col min="4" max="4" width="12.86328125" style="20" customWidth="1"/>
    <col min="5" max="5" width="11.73046875" style="20" customWidth="1"/>
    <col min="6" max="6" width="16.1328125" style="20" customWidth="1"/>
    <col min="7" max="7" width="13.59765625" style="20" customWidth="1"/>
    <col min="8" max="8" width="13.265625" style="20" customWidth="1"/>
    <col min="9" max="10" width="13.59765625" style="20" bestFit="1" customWidth="1"/>
    <col min="11" max="16384" width="8.86328125" style="20"/>
  </cols>
  <sheetData>
    <row r="1" spans="2:8" x14ac:dyDescent="0.45">
      <c r="B1" s="19" t="s">
        <v>181</v>
      </c>
      <c r="D1" s="19" t="s">
        <v>93</v>
      </c>
    </row>
    <row r="3" spans="2:8" x14ac:dyDescent="0.45">
      <c r="B3" s="21" t="s">
        <v>76</v>
      </c>
    </row>
    <row r="4" spans="2:8" x14ac:dyDescent="0.45">
      <c r="B4" s="20" t="s">
        <v>11</v>
      </c>
    </row>
    <row r="5" spans="2:8" x14ac:dyDescent="0.45">
      <c r="B5" s="20" t="s">
        <v>94</v>
      </c>
    </row>
    <row r="6" spans="2:8" ht="17.25" customHeight="1" x14ac:dyDescent="0.45">
      <c r="B6" s="257" t="s">
        <v>113</v>
      </c>
      <c r="C6" s="258"/>
      <c r="D6" s="259" t="s">
        <v>26</v>
      </c>
      <c r="E6" s="261" t="s">
        <v>2</v>
      </c>
      <c r="F6" s="262"/>
      <c r="G6" s="200" t="s">
        <v>31</v>
      </c>
      <c r="H6" s="200"/>
    </row>
    <row r="7" spans="2:8" ht="18" customHeight="1" x14ac:dyDescent="0.45">
      <c r="B7" s="146" t="s">
        <v>114</v>
      </c>
      <c r="C7" s="147" t="s">
        <v>115</v>
      </c>
      <c r="D7" s="260"/>
      <c r="E7" s="263"/>
      <c r="F7" s="264"/>
      <c r="G7" s="127" t="s">
        <v>3</v>
      </c>
      <c r="H7" s="127" t="s">
        <v>9</v>
      </c>
    </row>
    <row r="8" spans="2:8" ht="18" customHeight="1" x14ac:dyDescent="0.45">
      <c r="B8" s="148">
        <v>4990</v>
      </c>
      <c r="C8" s="148" t="str">
        <f>_xlfn.XLOOKUP(B8,'H 4 aanwijzingen'!$A$17:$A$68,'H 4 aanwijzingen'!$B$17:$B$68,"",1)</f>
        <v>Overige kosten</v>
      </c>
      <c r="D8" s="57"/>
      <c r="E8" s="226">
        <v>45292</v>
      </c>
      <c r="F8" s="227"/>
      <c r="G8" s="45">
        <v>600</v>
      </c>
      <c r="H8" s="45"/>
    </row>
    <row r="9" spans="2:8" ht="18" customHeight="1" x14ac:dyDescent="0.45">
      <c r="B9" s="148">
        <v>1400</v>
      </c>
      <c r="C9" s="148" t="str">
        <f>_xlfn.XLOOKUP(B9,'H 4 aanwijzingen'!$A$17:$A$68,'H 4 aanwijzingen'!$B$17:$B$68,"",1)</f>
        <v>Crediteuren</v>
      </c>
      <c r="D9" s="57">
        <v>14012</v>
      </c>
      <c r="E9" s="226" t="s">
        <v>224</v>
      </c>
      <c r="F9" s="227"/>
      <c r="G9" s="45"/>
      <c r="H9" s="45">
        <v>600</v>
      </c>
    </row>
    <row r="10" spans="2:8" ht="18" customHeight="1" x14ac:dyDescent="0.45">
      <c r="B10" s="57"/>
      <c r="C10" s="46" t="str">
        <f>_xlfn.XLOOKUP(B10,'H 4 aanwijzingen'!$A$17:$A$68,'H 4 aanwijzingen'!$B$17:$B$68,"",1)</f>
        <v/>
      </c>
      <c r="D10" s="57"/>
      <c r="E10" s="265"/>
      <c r="F10" s="227"/>
      <c r="G10" s="149"/>
      <c r="H10" s="149"/>
    </row>
    <row r="11" spans="2:8" ht="18" customHeight="1" x14ac:dyDescent="0.45">
      <c r="B11" s="37"/>
      <c r="C11" s="46" t="str">
        <f>_xlfn.XLOOKUP(B11,'H 4 aanwijzingen'!$A$17:$A$68,'H 4 aanwijzingen'!$B$17:$B$68,"",1)</f>
        <v/>
      </c>
      <c r="D11" s="38"/>
      <c r="E11" s="244"/>
      <c r="F11" s="246"/>
      <c r="G11" s="33"/>
      <c r="H11" s="33"/>
    </row>
    <row r="12" spans="2:8" x14ac:dyDescent="0.45">
      <c r="B12" s="43"/>
      <c r="D12" s="44"/>
      <c r="E12" s="34"/>
      <c r="F12" s="34"/>
      <c r="G12" s="36"/>
      <c r="H12" s="36"/>
    </row>
    <row r="13" spans="2:8" x14ac:dyDescent="0.45">
      <c r="B13" s="43"/>
      <c r="D13" s="44"/>
      <c r="E13" s="34"/>
      <c r="F13" s="34"/>
      <c r="G13" s="36"/>
      <c r="H13" s="36"/>
    </row>
    <row r="14" spans="2:8" x14ac:dyDescent="0.45">
      <c r="B14" s="21" t="s">
        <v>212</v>
      </c>
      <c r="D14" s="44"/>
      <c r="E14" s="34"/>
      <c r="F14" s="34"/>
      <c r="G14" s="36"/>
      <c r="H14" s="36"/>
    </row>
    <row r="15" spans="2:8" x14ac:dyDescent="0.45">
      <c r="B15" s="20" t="s">
        <v>95</v>
      </c>
    </row>
    <row r="16" spans="2:8" ht="18" customHeight="1" x14ac:dyDescent="0.45">
      <c r="B16" s="236" t="s">
        <v>113</v>
      </c>
      <c r="C16" s="237"/>
      <c r="D16" s="266" t="s">
        <v>26</v>
      </c>
      <c r="E16" s="268" t="s">
        <v>2</v>
      </c>
      <c r="F16" s="269"/>
      <c r="G16" s="200" t="s">
        <v>31</v>
      </c>
      <c r="H16" s="200"/>
    </row>
    <row r="17" spans="2:8" ht="18" customHeight="1" x14ac:dyDescent="0.45">
      <c r="B17" s="146" t="s">
        <v>114</v>
      </c>
      <c r="C17" s="147" t="s">
        <v>115</v>
      </c>
      <c r="D17" s="267"/>
      <c r="E17" s="270"/>
      <c r="F17" s="271"/>
      <c r="G17" s="127" t="s">
        <v>3</v>
      </c>
      <c r="H17" s="127" t="s">
        <v>9</v>
      </c>
    </row>
    <row r="18" spans="2:8" ht="18" customHeight="1" x14ac:dyDescent="0.45">
      <c r="B18" s="148">
        <v>1100</v>
      </c>
      <c r="C18" s="148" t="str">
        <f>_xlfn.XLOOKUP(B18,'H 4 aanwijzingen'!$A$17:$A$68,'H 4 aanwijzingen'!$B$17:$B$68,"",1)</f>
        <v>Debiteuren</v>
      </c>
      <c r="D18" s="148">
        <v>11005</v>
      </c>
      <c r="E18" s="226" t="s">
        <v>225</v>
      </c>
      <c r="F18" s="227"/>
      <c r="G18" s="152">
        <v>32750</v>
      </c>
      <c r="H18" s="152"/>
    </row>
    <row r="19" spans="2:8" ht="18" customHeight="1" x14ac:dyDescent="0.45">
      <c r="B19" s="148">
        <v>8400</v>
      </c>
      <c r="C19" s="148" t="str">
        <f>_xlfn.XLOOKUP(B19,'H 4 aanwijzingen'!$A$17:$A$68,'H 4 aanwijzingen'!$B$17:$B$68,"",1)</f>
        <v>Omzet hoog tarief omzetbelasting</v>
      </c>
      <c r="D19" s="148"/>
      <c r="E19" s="226" t="s">
        <v>226</v>
      </c>
      <c r="F19" s="227"/>
      <c r="G19" s="152"/>
      <c r="H19" s="152">
        <v>32750</v>
      </c>
    </row>
    <row r="20" spans="2:8" ht="18" customHeight="1" x14ac:dyDescent="0.45">
      <c r="B20" s="148">
        <v>7000</v>
      </c>
      <c r="C20" s="148" t="str">
        <f>_xlfn.XLOOKUP(B20,'H 4 aanwijzingen'!$A$17:$A$68,'H 4 aanwijzingen'!$B$17:$B$68,"",1)</f>
        <v>Inkoopwaarde van de omzet</v>
      </c>
      <c r="D20" s="148"/>
      <c r="E20" s="226" t="s">
        <v>226</v>
      </c>
      <c r="F20" s="227"/>
      <c r="G20" s="152">
        <v>16375</v>
      </c>
      <c r="H20" s="152"/>
    </row>
    <row r="21" spans="2:8" ht="18" customHeight="1" x14ac:dyDescent="0.45">
      <c r="B21" s="134">
        <v>3000</v>
      </c>
      <c r="C21" s="148" t="str">
        <f>_xlfn.XLOOKUP(B21,'H 4 aanwijzingen'!$A$17:$A$68,'H 4 aanwijzingen'!$B$17:$B$68,"",1)</f>
        <v>Voorraad goederen</v>
      </c>
      <c r="D21" s="98">
        <v>30000</v>
      </c>
      <c r="E21" s="226" t="s">
        <v>227</v>
      </c>
      <c r="F21" s="227"/>
      <c r="G21" s="153"/>
      <c r="H21" s="153">
        <v>4375</v>
      </c>
    </row>
    <row r="22" spans="2:8" ht="18" customHeight="1" x14ac:dyDescent="0.45">
      <c r="B22" s="150">
        <v>3000</v>
      </c>
      <c r="C22" s="148" t="str">
        <f>_xlfn.XLOOKUP(B22,'H 4 aanwijzingen'!$A$17:$A$68,'H 4 aanwijzingen'!$B$17:$B$68,"",1)</f>
        <v>Voorraad goederen</v>
      </c>
      <c r="D22" s="151">
        <v>30200</v>
      </c>
      <c r="E22" s="226" t="s">
        <v>228</v>
      </c>
      <c r="F22" s="227"/>
      <c r="G22" s="154"/>
      <c r="H22" s="154">
        <v>12000</v>
      </c>
    </row>
    <row r="23" spans="2:8" x14ac:dyDescent="0.45">
      <c r="B23" s="27">
        <v>7000</v>
      </c>
      <c r="C23" s="20" t="s">
        <v>186</v>
      </c>
    </row>
    <row r="26" spans="2:8" x14ac:dyDescent="0.45">
      <c r="B26" s="21" t="s">
        <v>78</v>
      </c>
    </row>
    <row r="27" spans="2:8" x14ac:dyDescent="0.45">
      <c r="B27" s="20" t="s">
        <v>96</v>
      </c>
    </row>
    <row r="28" spans="2:8" ht="18" customHeight="1" x14ac:dyDescent="0.45">
      <c r="B28" s="236" t="s">
        <v>113</v>
      </c>
      <c r="C28" s="237"/>
      <c r="D28" s="266" t="s">
        <v>26</v>
      </c>
      <c r="E28" s="268" t="s">
        <v>2</v>
      </c>
      <c r="F28" s="269"/>
      <c r="G28" s="200" t="s">
        <v>31</v>
      </c>
      <c r="H28" s="200"/>
    </row>
    <row r="29" spans="2:8" ht="18" customHeight="1" x14ac:dyDescent="0.45">
      <c r="B29" s="146" t="s">
        <v>114</v>
      </c>
      <c r="C29" s="147" t="s">
        <v>115</v>
      </c>
      <c r="D29" s="267"/>
      <c r="E29" s="270"/>
      <c r="F29" s="271"/>
      <c r="G29" s="127" t="s">
        <v>3</v>
      </c>
      <c r="H29" s="127" t="s">
        <v>9</v>
      </c>
    </row>
    <row r="30" spans="2:8" ht="18" customHeight="1" x14ac:dyDescent="0.45">
      <c r="B30" s="148">
        <v>3000</v>
      </c>
      <c r="C30" s="148" t="str">
        <f>_xlfn.XLOOKUP(B30,'H 4 aanwijzingen'!$A$17:$A$68,'H 4 aanwijzingen'!$B$17:$B$68,"",1)</f>
        <v>Voorraad goederen</v>
      </c>
      <c r="D30" s="148">
        <v>30000</v>
      </c>
      <c r="E30" s="226" t="s">
        <v>187</v>
      </c>
      <c r="F30" s="227"/>
      <c r="G30" s="45">
        <v>5625</v>
      </c>
      <c r="H30" s="45"/>
    </row>
    <row r="31" spans="2:8" ht="18" customHeight="1" x14ac:dyDescent="0.45">
      <c r="B31" s="148">
        <v>3000</v>
      </c>
      <c r="C31" s="148" t="str">
        <f>_xlfn.XLOOKUP(B31,'H 4 aanwijzingen'!$A$17:$A$68,'H 4 aanwijzingen'!$B$17:$B$68,"",1)</f>
        <v>Voorraad goederen</v>
      </c>
      <c r="D31" s="148">
        <v>30200</v>
      </c>
      <c r="E31" s="226" t="s">
        <v>188</v>
      </c>
      <c r="F31" s="227"/>
      <c r="G31" s="45">
        <v>16000</v>
      </c>
      <c r="H31" s="45"/>
    </row>
    <row r="32" spans="2:8" ht="18" customHeight="1" x14ac:dyDescent="0.45">
      <c r="B32" s="148">
        <v>1400</v>
      </c>
      <c r="C32" s="148" t="str">
        <f>_xlfn.XLOOKUP(B32,'H 4 aanwijzingen'!$A$17:$A$68,'H 4 aanwijzingen'!$B$17:$B$68,"",1)</f>
        <v>Crediteuren</v>
      </c>
      <c r="D32" s="148">
        <v>14022</v>
      </c>
      <c r="E32" s="226" t="s">
        <v>189</v>
      </c>
      <c r="F32" s="227"/>
      <c r="G32" s="45"/>
      <c r="H32" s="45">
        <v>21625</v>
      </c>
    </row>
    <row r="33" spans="2:8" ht="18" customHeight="1" x14ac:dyDescent="0.45">
      <c r="B33" s="134"/>
      <c r="C33" s="148" t="str">
        <f>_xlfn.XLOOKUP(B33,'H 4 aanwijzingen'!$A$17:$A$68,'H 4 aanwijzingen'!$B$17:$B$68,"",1)</f>
        <v/>
      </c>
      <c r="D33" s="98"/>
      <c r="E33" s="226"/>
      <c r="F33" s="227"/>
      <c r="G33" s="58"/>
      <c r="H33" s="58"/>
    </row>
    <row r="34" spans="2:8" ht="18" customHeight="1" x14ac:dyDescent="0.45">
      <c r="B34" s="150"/>
      <c r="C34" s="148" t="str">
        <f>_xlfn.XLOOKUP(B34,'H 4 aanwijzingen'!$A$17:$A$68,'H 4 aanwijzingen'!$B$17:$B$68,"",1)</f>
        <v/>
      </c>
      <c r="D34" s="151"/>
      <c r="E34" s="226"/>
      <c r="F34" s="227"/>
      <c r="G34" s="59"/>
      <c r="H34" s="59"/>
    </row>
    <row r="35" spans="2:8" ht="18" customHeight="1" x14ac:dyDescent="0.45">
      <c r="B35" s="61"/>
      <c r="D35" s="62"/>
      <c r="E35" s="63"/>
      <c r="F35" s="27"/>
      <c r="G35" s="64"/>
      <c r="H35" s="64"/>
    </row>
    <row r="37" spans="2:8" x14ac:dyDescent="0.45">
      <c r="B37" s="21" t="s">
        <v>79</v>
      </c>
    </row>
    <row r="38" spans="2:8" x14ac:dyDescent="0.45">
      <c r="B38" s="20" t="s">
        <v>75</v>
      </c>
    </row>
    <row r="39" spans="2:8" x14ac:dyDescent="0.45">
      <c r="B39" s="20" t="s">
        <v>77</v>
      </c>
    </row>
    <row r="40" spans="2:8" ht="22.5" customHeight="1" x14ac:dyDescent="0.45">
      <c r="B40" s="236" t="s">
        <v>113</v>
      </c>
      <c r="C40" s="237"/>
      <c r="D40" s="266" t="s">
        <v>26</v>
      </c>
      <c r="E40" s="268" t="s">
        <v>2</v>
      </c>
      <c r="F40" s="269"/>
      <c r="G40" s="200" t="s">
        <v>31</v>
      </c>
      <c r="H40" s="200"/>
    </row>
    <row r="41" spans="2:8" ht="18" customHeight="1" x14ac:dyDescent="0.45">
      <c r="B41" s="146" t="s">
        <v>114</v>
      </c>
      <c r="C41" s="147" t="s">
        <v>115</v>
      </c>
      <c r="D41" s="267"/>
      <c r="E41" s="270"/>
      <c r="F41" s="271"/>
      <c r="G41" s="127" t="s">
        <v>3</v>
      </c>
      <c r="H41" s="127" t="s">
        <v>9</v>
      </c>
    </row>
    <row r="42" spans="2:8" ht="18" customHeight="1" x14ac:dyDescent="0.45">
      <c r="B42" s="155">
        <v>1100</v>
      </c>
      <c r="C42" s="148" t="str">
        <f>_xlfn.XLOOKUP(B42,'H 4 aanwijzingen'!$A$17:$A$68,'H 4 aanwijzingen'!$B$17:$B$68,"",1)</f>
        <v>Debiteuren</v>
      </c>
      <c r="D42" s="148">
        <v>11012</v>
      </c>
      <c r="E42" s="226" t="s">
        <v>232</v>
      </c>
      <c r="F42" s="227"/>
      <c r="G42" s="45"/>
      <c r="H42" s="45">
        <v>20000</v>
      </c>
    </row>
    <row r="43" spans="2:8" ht="18" customHeight="1" x14ac:dyDescent="0.45">
      <c r="B43" s="155">
        <v>1050</v>
      </c>
      <c r="C43" s="148" t="str">
        <f>_xlfn.XLOOKUP(B43,'H 4 aanwijzingen'!$A$17:$A$68,'H 4 aanwijzingen'!$B$17:$B$68,"",1)</f>
        <v>Rabobank</v>
      </c>
      <c r="D43" s="148"/>
      <c r="E43" s="226" t="s">
        <v>234</v>
      </c>
      <c r="F43" s="227"/>
      <c r="G43" s="45">
        <v>20000</v>
      </c>
      <c r="H43" s="45"/>
    </row>
    <row r="44" spans="2:8" ht="18" customHeight="1" x14ac:dyDescent="0.45">
      <c r="B44" s="155">
        <v>1400</v>
      </c>
      <c r="C44" s="148" t="str">
        <f>_xlfn.XLOOKUP(B44,'H 4 aanwijzingen'!$A$17:$A$68,'H 4 aanwijzingen'!$B$17:$B$68,"",1)</f>
        <v>Crediteuren</v>
      </c>
      <c r="D44" s="148">
        <v>14022</v>
      </c>
      <c r="E44" s="233">
        <v>125</v>
      </c>
      <c r="F44" s="234"/>
      <c r="G44" s="45">
        <v>25000</v>
      </c>
      <c r="H44" s="45"/>
    </row>
    <row r="45" spans="2:8" ht="18" customHeight="1" x14ac:dyDescent="0.45">
      <c r="B45" s="155">
        <v>1050</v>
      </c>
      <c r="C45" s="148" t="str">
        <f>_xlfn.XLOOKUP(B45,'H 4 aanwijzingen'!$A$17:$A$68,'H 4 aanwijzingen'!$B$17:$B$68,"",1)</f>
        <v>Rabobank</v>
      </c>
      <c r="D45" s="98"/>
      <c r="E45" s="226" t="s">
        <v>190</v>
      </c>
      <c r="F45" s="227"/>
      <c r="G45" s="58"/>
      <c r="H45" s="58">
        <v>25000</v>
      </c>
    </row>
    <row r="46" spans="2:8" ht="18" customHeight="1" x14ac:dyDescent="0.45">
      <c r="B46" s="155">
        <v>1400</v>
      </c>
      <c r="C46" s="148" t="str">
        <f>_xlfn.XLOOKUP(B46,'H 4 aanwijzingen'!$A$17:$A$68,'H 4 aanwijzingen'!$B$17:$B$68,"",1)</f>
        <v>Crediteuren</v>
      </c>
      <c r="D46" s="151">
        <v>14012</v>
      </c>
      <c r="E46" s="226" t="s">
        <v>191</v>
      </c>
      <c r="F46" s="227"/>
      <c r="G46" s="59">
        <v>600</v>
      </c>
      <c r="H46" s="59"/>
    </row>
    <row r="47" spans="2:8" ht="18" customHeight="1" x14ac:dyDescent="0.45">
      <c r="B47" s="155">
        <v>1050</v>
      </c>
      <c r="C47" s="148" t="str">
        <f>_xlfn.XLOOKUP(B47,'H 4 aanwijzingen'!$A$17:$A$68,'H 4 aanwijzingen'!$B$17:$B$68,"",1)</f>
        <v>Rabobank</v>
      </c>
      <c r="D47" s="151"/>
      <c r="E47" s="235" t="s">
        <v>192</v>
      </c>
      <c r="F47" s="235"/>
      <c r="G47" s="23"/>
      <c r="H47" s="65">
        <v>600</v>
      </c>
    </row>
    <row r="48" spans="2:8" ht="18" customHeight="1" x14ac:dyDescent="0.45">
      <c r="B48" s="155"/>
      <c r="C48" s="148"/>
      <c r="D48" s="151"/>
      <c r="E48" s="247"/>
      <c r="F48" s="248"/>
      <c r="G48" s="23"/>
      <c r="H48" s="65"/>
    </row>
    <row r="49" spans="2:10" ht="18" customHeight="1" x14ac:dyDescent="0.45">
      <c r="B49" s="155"/>
      <c r="C49" s="148"/>
      <c r="D49" s="151"/>
      <c r="E49" s="247"/>
      <c r="F49" s="248"/>
      <c r="G49" s="23"/>
      <c r="H49" s="65"/>
    </row>
    <row r="50" spans="2:10" ht="18" customHeight="1" x14ac:dyDescent="0.45">
      <c r="B50" s="156"/>
      <c r="C50" s="148" t="str">
        <f>_xlfn.XLOOKUP(B50,'H 4 aanwijzingen'!$A$17:$A$68,'H 4 aanwijzingen'!$B$17:$B$68,"",1)</f>
        <v/>
      </c>
      <c r="D50" s="151"/>
      <c r="E50" s="235"/>
      <c r="F50" s="235"/>
      <c r="G50" s="86"/>
      <c r="H50" s="86"/>
    </row>
    <row r="51" spans="2:10" ht="13.9" customHeight="1" x14ac:dyDescent="0.45">
      <c r="B51" s="25"/>
      <c r="C51" s="26"/>
      <c r="D51" s="26"/>
      <c r="E51" s="27"/>
      <c r="F51" s="27"/>
      <c r="G51" s="96"/>
      <c r="H51" s="96"/>
    </row>
    <row r="52" spans="2:10" ht="13.9" customHeight="1" x14ac:dyDescent="0.45">
      <c r="B52" s="30"/>
      <c r="C52" s="26"/>
      <c r="D52" s="31"/>
      <c r="E52" s="27"/>
      <c r="F52" s="27"/>
      <c r="G52" s="29"/>
      <c r="H52" s="28"/>
    </row>
    <row r="53" spans="2:10" x14ac:dyDescent="0.45">
      <c r="B53" s="21" t="s">
        <v>80</v>
      </c>
    </row>
    <row r="54" spans="2:10" x14ac:dyDescent="0.45">
      <c r="B54" s="32" t="s">
        <v>97</v>
      </c>
    </row>
    <row r="55" spans="2:10" x14ac:dyDescent="0.45">
      <c r="B55" s="32" t="s">
        <v>81</v>
      </c>
    </row>
    <row r="56" spans="2:10" x14ac:dyDescent="0.45">
      <c r="B56" s="32"/>
    </row>
    <row r="57" spans="2:10" x14ac:dyDescent="0.45">
      <c r="B57" s="32" t="s">
        <v>82</v>
      </c>
    </row>
    <row r="58" spans="2:10" x14ac:dyDescent="0.45">
      <c r="B58" s="20" t="s">
        <v>98</v>
      </c>
    </row>
    <row r="60" spans="2:10" ht="18" customHeight="1" x14ac:dyDescent="0.45">
      <c r="B60" s="228" t="s">
        <v>83</v>
      </c>
      <c r="C60" s="229"/>
      <c r="D60" s="229"/>
      <c r="E60" s="229"/>
      <c r="F60" s="229"/>
      <c r="G60" s="159" t="s">
        <v>36</v>
      </c>
    </row>
    <row r="61" spans="2:10" ht="18" customHeight="1" x14ac:dyDescent="0.45">
      <c r="B61" s="170" t="s">
        <v>8</v>
      </c>
      <c r="C61" s="230" t="s">
        <v>2</v>
      </c>
      <c r="D61" s="231"/>
      <c r="E61" s="232"/>
      <c r="F61" s="157" t="s">
        <v>3</v>
      </c>
      <c r="G61" s="157" t="s">
        <v>9</v>
      </c>
    </row>
    <row r="62" spans="2:10" ht="18" customHeight="1" x14ac:dyDescent="0.45">
      <c r="B62" s="66">
        <v>45292</v>
      </c>
      <c r="C62" s="244" t="s">
        <v>29</v>
      </c>
      <c r="D62" s="245"/>
      <c r="E62" s="246"/>
      <c r="F62" s="153">
        <v>500000</v>
      </c>
      <c r="G62" s="158"/>
      <c r="I62" s="85"/>
      <c r="J62" s="85"/>
    </row>
    <row r="65" spans="2:7" ht="18" customHeight="1" x14ac:dyDescent="0.45">
      <c r="B65" s="228" t="s">
        <v>84</v>
      </c>
      <c r="C65" s="229"/>
      <c r="D65" s="229"/>
      <c r="E65" s="229"/>
      <c r="F65" s="229"/>
      <c r="G65" s="159" t="s">
        <v>36</v>
      </c>
    </row>
    <row r="66" spans="2:7" ht="18" customHeight="1" x14ac:dyDescent="0.45">
      <c r="B66" s="168" t="s">
        <v>8</v>
      </c>
      <c r="C66" s="238" t="s">
        <v>2</v>
      </c>
      <c r="D66" s="239"/>
      <c r="E66" s="240"/>
      <c r="F66" s="160" t="s">
        <v>3</v>
      </c>
      <c r="G66" s="160" t="s">
        <v>9</v>
      </c>
    </row>
    <row r="67" spans="2:7" ht="18" customHeight="1" x14ac:dyDescent="0.45">
      <c r="B67" s="66">
        <v>45292</v>
      </c>
      <c r="C67" s="244" t="s">
        <v>29</v>
      </c>
      <c r="D67" s="245"/>
      <c r="E67" s="246"/>
      <c r="F67" s="153">
        <v>32000</v>
      </c>
      <c r="G67" s="158"/>
    </row>
    <row r="70" spans="2:7" ht="18" customHeight="1" x14ac:dyDescent="0.45">
      <c r="B70" s="228" t="s">
        <v>85</v>
      </c>
      <c r="C70" s="229"/>
      <c r="D70" s="229"/>
      <c r="E70" s="229"/>
      <c r="F70" s="229"/>
      <c r="G70" s="159" t="s">
        <v>36</v>
      </c>
    </row>
    <row r="71" spans="2:7" ht="18" customHeight="1" x14ac:dyDescent="0.45">
      <c r="B71" s="168" t="s">
        <v>8</v>
      </c>
      <c r="C71" s="238" t="s">
        <v>2</v>
      </c>
      <c r="D71" s="239"/>
      <c r="E71" s="240"/>
      <c r="F71" s="160" t="s">
        <v>3</v>
      </c>
      <c r="G71" s="160" t="s">
        <v>9</v>
      </c>
    </row>
    <row r="72" spans="2:7" ht="18" customHeight="1" x14ac:dyDescent="0.45">
      <c r="B72" s="66">
        <v>45292</v>
      </c>
      <c r="C72" s="244" t="s">
        <v>29</v>
      </c>
      <c r="D72" s="245"/>
      <c r="E72" s="246"/>
      <c r="F72" s="158"/>
      <c r="G72" s="153">
        <v>398200</v>
      </c>
    </row>
    <row r="73" spans="2:7" ht="18" customHeight="1" x14ac:dyDescent="0.45">
      <c r="B73" s="67"/>
      <c r="C73" s="34"/>
      <c r="D73" s="34"/>
      <c r="E73" s="34"/>
      <c r="F73" s="35"/>
      <c r="G73" s="36"/>
    </row>
    <row r="75" spans="2:7" ht="18" customHeight="1" x14ac:dyDescent="0.45">
      <c r="B75" s="228" t="s">
        <v>86</v>
      </c>
      <c r="C75" s="229"/>
      <c r="D75" s="229"/>
      <c r="E75" s="229"/>
      <c r="F75" s="229"/>
      <c r="G75" s="159" t="s">
        <v>36</v>
      </c>
    </row>
    <row r="76" spans="2:7" ht="18" customHeight="1" x14ac:dyDescent="0.45">
      <c r="B76" s="168" t="s">
        <v>8</v>
      </c>
      <c r="C76" s="238" t="s">
        <v>2</v>
      </c>
      <c r="D76" s="239"/>
      <c r="E76" s="240"/>
      <c r="F76" s="160" t="s">
        <v>3</v>
      </c>
      <c r="G76" s="160" t="s">
        <v>9</v>
      </c>
    </row>
    <row r="77" spans="2:7" ht="18" customHeight="1" x14ac:dyDescent="0.45">
      <c r="B77" s="66">
        <v>45292</v>
      </c>
      <c r="C77" s="244" t="s">
        <v>29</v>
      </c>
      <c r="D77" s="245"/>
      <c r="E77" s="246"/>
      <c r="F77" s="158"/>
      <c r="G77" s="153">
        <v>340000</v>
      </c>
    </row>
    <row r="80" spans="2:7" ht="18" customHeight="1" x14ac:dyDescent="0.45">
      <c r="B80" s="228" t="s">
        <v>87</v>
      </c>
      <c r="C80" s="229"/>
      <c r="D80" s="229"/>
      <c r="E80" s="229"/>
      <c r="F80" s="229"/>
      <c r="G80" s="159" t="s">
        <v>36</v>
      </c>
    </row>
    <row r="81" spans="2:7" ht="18" customHeight="1" x14ac:dyDescent="0.45">
      <c r="B81" s="168" t="s">
        <v>8</v>
      </c>
      <c r="C81" s="238" t="s">
        <v>2</v>
      </c>
      <c r="D81" s="239"/>
      <c r="E81" s="240"/>
      <c r="F81" s="160" t="s">
        <v>3</v>
      </c>
      <c r="G81" s="160" t="s">
        <v>9</v>
      </c>
    </row>
    <row r="82" spans="2:7" ht="18" customHeight="1" x14ac:dyDescent="0.45">
      <c r="B82" s="66">
        <v>45292</v>
      </c>
      <c r="C82" s="244" t="s">
        <v>29</v>
      </c>
      <c r="D82" s="245"/>
      <c r="E82" s="246"/>
      <c r="F82" s="162">
        <v>2000</v>
      </c>
      <c r="G82" s="163"/>
    </row>
    <row r="83" spans="2:7" ht="18" customHeight="1" x14ac:dyDescent="0.45">
      <c r="B83" s="169"/>
      <c r="C83" s="244"/>
      <c r="D83" s="245"/>
      <c r="E83" s="246"/>
      <c r="F83" s="164"/>
      <c r="G83" s="164"/>
    </row>
    <row r="86" spans="2:7" ht="18" customHeight="1" x14ac:dyDescent="0.45">
      <c r="B86" s="228" t="s">
        <v>99</v>
      </c>
      <c r="C86" s="229"/>
      <c r="D86" s="229"/>
      <c r="E86" s="229"/>
      <c r="F86" s="229"/>
      <c r="G86" s="159" t="s">
        <v>36</v>
      </c>
    </row>
    <row r="87" spans="2:7" ht="18" customHeight="1" x14ac:dyDescent="0.45">
      <c r="B87" s="166" t="s">
        <v>8</v>
      </c>
      <c r="C87" s="241" t="s">
        <v>2</v>
      </c>
      <c r="D87" s="242"/>
      <c r="E87" s="243"/>
      <c r="F87" s="161" t="s">
        <v>3</v>
      </c>
      <c r="G87" s="161" t="s">
        <v>9</v>
      </c>
    </row>
    <row r="88" spans="2:7" ht="18" customHeight="1" x14ac:dyDescent="0.45">
      <c r="B88" s="66">
        <v>45292</v>
      </c>
      <c r="C88" s="244" t="s">
        <v>29</v>
      </c>
      <c r="D88" s="245"/>
      <c r="E88" s="246"/>
      <c r="F88" s="74">
        <v>132000</v>
      </c>
      <c r="G88" s="68"/>
    </row>
    <row r="89" spans="2:7" ht="18" customHeight="1" x14ac:dyDescent="0.45">
      <c r="B89" s="167">
        <v>45304</v>
      </c>
      <c r="C89" s="235" t="s">
        <v>234</v>
      </c>
      <c r="D89" s="235"/>
      <c r="E89" s="235"/>
      <c r="F89" s="74">
        <v>20000</v>
      </c>
      <c r="G89" s="74"/>
    </row>
    <row r="90" spans="2:7" ht="18" customHeight="1" x14ac:dyDescent="0.45">
      <c r="B90" s="167">
        <v>45305</v>
      </c>
      <c r="C90" s="235" t="s">
        <v>190</v>
      </c>
      <c r="D90" s="235"/>
      <c r="E90" s="235"/>
      <c r="F90" s="74"/>
      <c r="G90" s="74">
        <v>25000</v>
      </c>
    </row>
    <row r="91" spans="2:7" ht="18" customHeight="1" x14ac:dyDescent="0.45">
      <c r="B91" s="167">
        <v>45306</v>
      </c>
      <c r="C91" s="235" t="s">
        <v>192</v>
      </c>
      <c r="D91" s="235"/>
      <c r="E91" s="235"/>
      <c r="F91" s="74"/>
      <c r="G91" s="74">
        <v>600</v>
      </c>
    </row>
    <row r="92" spans="2:7" ht="18" customHeight="1" x14ac:dyDescent="0.45">
      <c r="B92" s="167"/>
      <c r="C92" s="235"/>
      <c r="D92" s="235"/>
      <c r="E92" s="235"/>
      <c r="F92" s="68"/>
      <c r="G92" s="68"/>
    </row>
    <row r="95" spans="2:7" ht="18" customHeight="1" x14ac:dyDescent="0.45">
      <c r="B95" s="228" t="s">
        <v>88</v>
      </c>
      <c r="C95" s="229"/>
      <c r="D95" s="229"/>
      <c r="E95" s="229"/>
      <c r="F95" s="229"/>
      <c r="G95" s="159" t="s">
        <v>36</v>
      </c>
    </row>
    <row r="96" spans="2:7" ht="18" customHeight="1" x14ac:dyDescent="0.45">
      <c r="B96" s="166" t="s">
        <v>8</v>
      </c>
      <c r="C96" s="241" t="s">
        <v>2</v>
      </c>
      <c r="D96" s="242"/>
      <c r="E96" s="243"/>
      <c r="F96" s="161" t="s">
        <v>3</v>
      </c>
      <c r="G96" s="161" t="s">
        <v>9</v>
      </c>
    </row>
    <row r="97" spans="2:7" ht="18" customHeight="1" x14ac:dyDescent="0.45">
      <c r="B97" s="66">
        <v>45292</v>
      </c>
      <c r="C97" s="244" t="s">
        <v>29</v>
      </c>
      <c r="D97" s="245"/>
      <c r="E97" s="246"/>
      <c r="F97" s="74">
        <v>50000</v>
      </c>
      <c r="G97" s="68"/>
    </row>
    <row r="98" spans="2:7" ht="18" customHeight="1" x14ac:dyDescent="0.45">
      <c r="B98" s="167">
        <v>45297</v>
      </c>
      <c r="C98" s="235" t="s">
        <v>226</v>
      </c>
      <c r="D98" s="235"/>
      <c r="E98" s="235"/>
      <c r="F98" s="74">
        <v>32750</v>
      </c>
      <c r="G98" s="68"/>
    </row>
    <row r="99" spans="2:7" ht="18" customHeight="1" x14ac:dyDescent="0.45">
      <c r="B99" s="167">
        <v>45304</v>
      </c>
      <c r="C99" s="235" t="s">
        <v>233</v>
      </c>
      <c r="D99" s="235"/>
      <c r="E99" s="235"/>
      <c r="F99" s="165"/>
      <c r="G99" s="74">
        <v>20000</v>
      </c>
    </row>
    <row r="100" spans="2:7" ht="18" customHeight="1" x14ac:dyDescent="0.45">
      <c r="B100" s="167"/>
      <c r="C100" s="235"/>
      <c r="D100" s="235"/>
      <c r="E100" s="235"/>
      <c r="F100" s="68"/>
      <c r="G100" s="68"/>
    </row>
    <row r="101" spans="2:7" ht="18" customHeight="1" x14ac:dyDescent="0.45">
      <c r="B101" s="69"/>
      <c r="C101" s="27"/>
      <c r="D101" s="27"/>
      <c r="E101" s="27"/>
      <c r="F101" s="70"/>
      <c r="G101" s="70"/>
    </row>
    <row r="103" spans="2:7" ht="18" customHeight="1" x14ac:dyDescent="0.45">
      <c r="B103" s="228" t="s">
        <v>89</v>
      </c>
      <c r="C103" s="229"/>
      <c r="D103" s="229"/>
      <c r="E103" s="229"/>
      <c r="F103" s="229"/>
      <c r="G103" s="159" t="s">
        <v>36</v>
      </c>
    </row>
    <row r="104" spans="2:7" ht="18" customHeight="1" x14ac:dyDescent="0.45">
      <c r="B104" s="166" t="s">
        <v>8</v>
      </c>
      <c r="C104" s="241" t="s">
        <v>2</v>
      </c>
      <c r="D104" s="242"/>
      <c r="E104" s="243"/>
      <c r="F104" s="161" t="s">
        <v>3</v>
      </c>
      <c r="G104" s="161" t="s">
        <v>9</v>
      </c>
    </row>
    <row r="105" spans="2:7" ht="18" customHeight="1" x14ac:dyDescent="0.45">
      <c r="B105" s="66">
        <v>45292</v>
      </c>
      <c r="C105" s="244" t="s">
        <v>29</v>
      </c>
      <c r="D105" s="245"/>
      <c r="E105" s="246"/>
      <c r="F105" s="71"/>
      <c r="G105" s="84">
        <v>47800</v>
      </c>
    </row>
    <row r="106" spans="2:7" ht="18" customHeight="1" x14ac:dyDescent="0.45">
      <c r="B106" s="167">
        <v>45292</v>
      </c>
      <c r="C106" s="235" t="s">
        <v>229</v>
      </c>
      <c r="D106" s="235"/>
      <c r="E106" s="235"/>
      <c r="F106" s="71"/>
      <c r="G106" s="84">
        <v>600</v>
      </c>
    </row>
    <row r="107" spans="2:7" ht="18" customHeight="1" x14ac:dyDescent="0.45">
      <c r="B107" s="167">
        <v>45303</v>
      </c>
      <c r="C107" s="235" t="s">
        <v>189</v>
      </c>
      <c r="D107" s="235"/>
      <c r="E107" s="235"/>
      <c r="F107" s="71"/>
      <c r="G107" s="84">
        <v>21625</v>
      </c>
    </row>
    <row r="108" spans="2:7" ht="18" customHeight="1" x14ac:dyDescent="0.45">
      <c r="B108" s="167">
        <v>45305</v>
      </c>
      <c r="C108" s="235" t="s">
        <v>190</v>
      </c>
      <c r="D108" s="235"/>
      <c r="E108" s="235"/>
      <c r="F108" s="84">
        <v>25000</v>
      </c>
      <c r="G108" s="71"/>
    </row>
    <row r="109" spans="2:7" ht="18" customHeight="1" x14ac:dyDescent="0.45">
      <c r="B109" s="167">
        <v>45306</v>
      </c>
      <c r="C109" s="235" t="s">
        <v>230</v>
      </c>
      <c r="D109" s="235"/>
      <c r="E109" s="235"/>
      <c r="F109" s="84">
        <v>600</v>
      </c>
      <c r="G109" s="71"/>
    </row>
    <row r="110" spans="2:7" ht="18" customHeight="1" x14ac:dyDescent="0.45">
      <c r="B110" s="167"/>
      <c r="C110" s="235"/>
      <c r="D110" s="235"/>
      <c r="E110" s="235"/>
      <c r="F110" s="71"/>
      <c r="G110" s="71"/>
    </row>
    <row r="111" spans="2:7" ht="14.45" customHeight="1" x14ac:dyDescent="0.45">
      <c r="B111" s="72"/>
      <c r="C111" s="34"/>
      <c r="D111" s="34"/>
      <c r="E111" s="34"/>
      <c r="F111" s="73"/>
      <c r="G111" s="73"/>
    </row>
    <row r="113" spans="2:7" ht="18" customHeight="1" x14ac:dyDescent="0.45">
      <c r="B113" s="228" t="s">
        <v>90</v>
      </c>
      <c r="C113" s="229"/>
      <c r="D113" s="229"/>
      <c r="E113" s="229"/>
      <c r="F113" s="229"/>
      <c r="G113" s="159" t="s">
        <v>36</v>
      </c>
    </row>
    <row r="114" spans="2:7" ht="18" customHeight="1" x14ac:dyDescent="0.45">
      <c r="B114" s="166" t="s">
        <v>8</v>
      </c>
      <c r="C114" s="241" t="s">
        <v>2</v>
      </c>
      <c r="D114" s="242"/>
      <c r="E114" s="243"/>
      <c r="F114" s="161" t="s">
        <v>3</v>
      </c>
      <c r="G114" s="161" t="s">
        <v>9</v>
      </c>
    </row>
    <row r="115" spans="2:7" ht="18" customHeight="1" x14ac:dyDescent="0.45">
      <c r="B115" s="66">
        <v>45292</v>
      </c>
      <c r="C115" s="244" t="s">
        <v>29</v>
      </c>
      <c r="D115" s="245"/>
      <c r="E115" s="246"/>
      <c r="F115" s="74">
        <v>70000</v>
      </c>
      <c r="G115" s="68"/>
    </row>
    <row r="116" spans="2:7" ht="18" customHeight="1" x14ac:dyDescent="0.45">
      <c r="B116" s="167">
        <v>45297</v>
      </c>
      <c r="C116" s="235" t="s">
        <v>226</v>
      </c>
      <c r="D116" s="235"/>
      <c r="E116" s="235"/>
      <c r="F116" s="165"/>
      <c r="G116" s="152">
        <v>16375</v>
      </c>
    </row>
    <row r="117" spans="2:7" ht="18" customHeight="1" x14ac:dyDescent="0.45">
      <c r="B117" s="167">
        <v>45303</v>
      </c>
      <c r="C117" s="235" t="s">
        <v>189</v>
      </c>
      <c r="D117" s="235"/>
      <c r="E117" s="235"/>
      <c r="F117" s="74">
        <v>21625</v>
      </c>
      <c r="G117" s="68"/>
    </row>
    <row r="118" spans="2:7" ht="18" customHeight="1" x14ac:dyDescent="0.45">
      <c r="B118" s="167"/>
      <c r="C118" s="235"/>
      <c r="D118" s="235"/>
      <c r="E118" s="235"/>
      <c r="F118" s="68"/>
      <c r="G118" s="68"/>
    </row>
    <row r="119" spans="2:7" ht="18" customHeight="1" x14ac:dyDescent="0.45">
      <c r="B119" s="69"/>
      <c r="C119" s="27"/>
      <c r="D119" s="27"/>
      <c r="E119" s="27"/>
      <c r="F119" s="70"/>
      <c r="G119" s="70"/>
    </row>
    <row r="121" spans="2:7" ht="18" customHeight="1" x14ac:dyDescent="0.45">
      <c r="B121" s="228" t="s">
        <v>238</v>
      </c>
      <c r="C121" s="229"/>
      <c r="D121" s="229"/>
      <c r="E121" s="229"/>
      <c r="F121" s="229"/>
      <c r="G121" s="159" t="s">
        <v>36</v>
      </c>
    </row>
    <row r="122" spans="2:7" ht="18" customHeight="1" x14ac:dyDescent="0.45">
      <c r="B122" s="168" t="s">
        <v>8</v>
      </c>
      <c r="C122" s="238" t="s">
        <v>2</v>
      </c>
      <c r="D122" s="239"/>
      <c r="E122" s="240"/>
      <c r="F122" s="160" t="s">
        <v>3</v>
      </c>
      <c r="G122" s="160" t="s">
        <v>9</v>
      </c>
    </row>
    <row r="123" spans="2:7" ht="19.899999999999999" customHeight="1" x14ac:dyDescent="0.45">
      <c r="B123" s="169">
        <v>45292</v>
      </c>
      <c r="C123" s="249">
        <v>45292</v>
      </c>
      <c r="D123" s="250"/>
      <c r="E123" s="251"/>
      <c r="F123" s="162">
        <v>600</v>
      </c>
      <c r="G123" s="158"/>
    </row>
    <row r="124" spans="2:7" ht="13.15" customHeight="1" x14ac:dyDescent="0.45"/>
    <row r="125" spans="2:7" ht="13.15" customHeight="1" x14ac:dyDescent="0.45"/>
    <row r="126" spans="2:7" ht="18" customHeight="1" x14ac:dyDescent="0.45">
      <c r="B126" s="228" t="s">
        <v>91</v>
      </c>
      <c r="C126" s="229"/>
      <c r="D126" s="229"/>
      <c r="E126" s="229"/>
      <c r="F126" s="229"/>
      <c r="G126" s="159" t="s">
        <v>36</v>
      </c>
    </row>
    <row r="127" spans="2:7" ht="18" customHeight="1" x14ac:dyDescent="0.45">
      <c r="B127" s="166" t="s">
        <v>8</v>
      </c>
      <c r="C127" s="241" t="s">
        <v>2</v>
      </c>
      <c r="D127" s="242"/>
      <c r="E127" s="243"/>
      <c r="F127" s="161" t="s">
        <v>3</v>
      </c>
      <c r="G127" s="161" t="s">
        <v>9</v>
      </c>
    </row>
    <row r="128" spans="2:7" ht="18" customHeight="1" x14ac:dyDescent="0.45">
      <c r="B128" s="167">
        <v>45297</v>
      </c>
      <c r="C128" s="235" t="s">
        <v>226</v>
      </c>
      <c r="D128" s="235"/>
      <c r="E128" s="235"/>
      <c r="F128" s="152">
        <v>16375</v>
      </c>
      <c r="G128" s="172"/>
    </row>
    <row r="129" spans="2:8" ht="18" customHeight="1" x14ac:dyDescent="0.45">
      <c r="B129" s="167"/>
      <c r="C129" s="235"/>
      <c r="D129" s="235"/>
      <c r="E129" s="235"/>
      <c r="F129" s="74"/>
      <c r="G129" s="172"/>
    </row>
    <row r="130" spans="2:8" ht="13.9" customHeight="1" x14ac:dyDescent="0.45">
      <c r="B130" s="69"/>
      <c r="C130" s="27"/>
      <c r="D130" s="27"/>
      <c r="E130" s="27"/>
      <c r="F130" s="75"/>
      <c r="G130" s="39"/>
    </row>
    <row r="131" spans="2:8" ht="13.9" customHeight="1" x14ac:dyDescent="0.45"/>
    <row r="132" spans="2:8" ht="18" customHeight="1" x14ac:dyDescent="0.45">
      <c r="B132" s="228" t="s">
        <v>100</v>
      </c>
      <c r="C132" s="229"/>
      <c r="D132" s="229"/>
      <c r="E132" s="229"/>
      <c r="F132" s="229"/>
      <c r="G132" s="159" t="s">
        <v>36</v>
      </c>
    </row>
    <row r="133" spans="2:8" ht="18" customHeight="1" x14ac:dyDescent="0.45">
      <c r="B133" s="166" t="s">
        <v>8</v>
      </c>
      <c r="C133" s="241" t="s">
        <v>2</v>
      </c>
      <c r="D133" s="242"/>
      <c r="E133" s="243"/>
      <c r="F133" s="161" t="s">
        <v>3</v>
      </c>
      <c r="G133" s="161" t="s">
        <v>9</v>
      </c>
    </row>
    <row r="134" spans="2:8" ht="18" customHeight="1" x14ac:dyDescent="0.45">
      <c r="B134" s="167">
        <v>45297</v>
      </c>
      <c r="C134" s="235" t="s">
        <v>226</v>
      </c>
      <c r="D134" s="235"/>
      <c r="E134" s="235"/>
      <c r="F134" s="172"/>
      <c r="G134" s="74">
        <v>32750</v>
      </c>
    </row>
    <row r="135" spans="2:8" ht="18" customHeight="1" x14ac:dyDescent="0.45">
      <c r="B135" s="167"/>
      <c r="C135" s="235"/>
      <c r="D135" s="235"/>
      <c r="E135" s="235"/>
      <c r="F135" s="172"/>
      <c r="G135" s="68"/>
    </row>
    <row r="136" spans="2:8" ht="18" customHeight="1" x14ac:dyDescent="0.45">
      <c r="B136" s="72"/>
      <c r="C136" s="34"/>
      <c r="D136" s="34"/>
      <c r="E136" s="34"/>
      <c r="F136" s="50"/>
      <c r="G136" s="76"/>
    </row>
    <row r="137" spans="2:8" ht="13.15" customHeight="1" x14ac:dyDescent="0.45"/>
    <row r="138" spans="2:8" ht="18" customHeight="1" x14ac:dyDescent="0.45">
      <c r="B138" s="252" t="s">
        <v>101</v>
      </c>
      <c r="C138" s="253"/>
      <c r="D138" s="253"/>
      <c r="E138" s="253"/>
      <c r="F138" s="253"/>
      <c r="G138" s="171" t="s">
        <v>36</v>
      </c>
      <c r="H138" s="40"/>
    </row>
    <row r="139" spans="2:8" s="18" customFormat="1" ht="27.6" customHeight="1" x14ac:dyDescent="0.45">
      <c r="B139" s="166" t="s">
        <v>8</v>
      </c>
      <c r="C139" s="254" t="s">
        <v>2</v>
      </c>
      <c r="D139" s="254"/>
      <c r="E139" s="173" t="s">
        <v>27</v>
      </c>
      <c r="F139" s="161" t="s">
        <v>3</v>
      </c>
      <c r="G139" s="161" t="s">
        <v>92</v>
      </c>
    </row>
    <row r="140" spans="2:8" ht="18" customHeight="1" x14ac:dyDescent="0.45">
      <c r="B140" s="156">
        <v>45292</v>
      </c>
      <c r="C140" s="235" t="s">
        <v>28</v>
      </c>
      <c r="D140" s="235"/>
      <c r="E140" s="151"/>
      <c r="F140" s="86">
        <v>30000</v>
      </c>
      <c r="G140" s="86"/>
    </row>
    <row r="141" spans="2:8" ht="18" customHeight="1" x14ac:dyDescent="0.45">
      <c r="B141" s="167">
        <v>45297</v>
      </c>
      <c r="C141" s="235" t="s">
        <v>193</v>
      </c>
      <c r="D141" s="235"/>
      <c r="E141" s="174" t="s">
        <v>225</v>
      </c>
      <c r="F141" s="86">
        <v>32750</v>
      </c>
      <c r="G141" s="86"/>
    </row>
    <row r="142" spans="2:8" ht="18" customHeight="1" x14ac:dyDescent="0.45">
      <c r="B142" s="167"/>
      <c r="C142" s="235"/>
      <c r="D142" s="235"/>
      <c r="E142" s="174"/>
      <c r="F142" s="86"/>
      <c r="G142" s="86"/>
    </row>
    <row r="143" spans="2:8" ht="18" customHeight="1" x14ac:dyDescent="0.45">
      <c r="B143" s="69"/>
      <c r="C143" s="27"/>
      <c r="D143" s="27"/>
      <c r="E143" s="77"/>
      <c r="F143" s="28"/>
      <c r="G143" s="78"/>
    </row>
    <row r="144" spans="2:8" ht="13.15" customHeight="1" x14ac:dyDescent="0.45"/>
    <row r="145" spans="2:8" ht="18" customHeight="1" x14ac:dyDescent="0.45">
      <c r="B145" s="252" t="s">
        <v>102</v>
      </c>
      <c r="C145" s="253"/>
      <c r="D145" s="253"/>
      <c r="E145" s="253"/>
      <c r="F145" s="253"/>
      <c r="G145" s="171" t="s">
        <v>36</v>
      </c>
      <c r="H145" s="40"/>
    </row>
    <row r="146" spans="2:8" ht="30" x14ac:dyDescent="0.45">
      <c r="B146" s="166" t="s">
        <v>8</v>
      </c>
      <c r="C146" s="254" t="s">
        <v>2</v>
      </c>
      <c r="D146" s="254"/>
      <c r="E146" s="173" t="s">
        <v>27</v>
      </c>
      <c r="F146" s="161" t="s">
        <v>3</v>
      </c>
      <c r="G146" s="161" t="s">
        <v>92</v>
      </c>
    </row>
    <row r="147" spans="2:8" ht="18" customHeight="1" x14ac:dyDescent="0.45">
      <c r="B147" s="156">
        <v>45292</v>
      </c>
      <c r="C147" s="235" t="s">
        <v>28</v>
      </c>
      <c r="D147" s="235"/>
      <c r="E147" s="151"/>
      <c r="F147" s="86">
        <v>20000</v>
      </c>
      <c r="G147" s="86"/>
    </row>
    <row r="148" spans="2:8" ht="18" customHeight="1" x14ac:dyDescent="0.45">
      <c r="B148" s="156">
        <v>45304</v>
      </c>
      <c r="C148" s="235" t="s">
        <v>136</v>
      </c>
      <c r="D148" s="235"/>
      <c r="E148" s="151" t="s">
        <v>232</v>
      </c>
      <c r="F148" s="86"/>
      <c r="G148" s="86">
        <v>20000</v>
      </c>
    </row>
    <row r="149" spans="2:8" ht="18" customHeight="1" x14ac:dyDescent="0.45">
      <c r="B149" s="156"/>
      <c r="C149" s="235"/>
      <c r="D149" s="235"/>
      <c r="E149" s="151"/>
      <c r="F149" s="86"/>
      <c r="G149" s="86"/>
    </row>
    <row r="150" spans="2:8" ht="18" customHeight="1" x14ac:dyDescent="0.45">
      <c r="B150" s="30"/>
      <c r="C150" s="27"/>
      <c r="D150" s="27"/>
      <c r="E150" s="26"/>
      <c r="F150" s="28"/>
      <c r="G150" s="28"/>
    </row>
    <row r="151" spans="2:8" ht="13.15" customHeight="1" x14ac:dyDescent="0.45"/>
    <row r="152" spans="2:8" ht="18" customHeight="1" x14ac:dyDescent="0.45">
      <c r="B152" s="252" t="s">
        <v>103</v>
      </c>
      <c r="C152" s="253"/>
      <c r="D152" s="253"/>
      <c r="E152" s="253"/>
      <c r="F152" s="253"/>
      <c r="G152" s="171" t="s">
        <v>31</v>
      </c>
      <c r="H152" s="40"/>
    </row>
    <row r="153" spans="2:8" ht="30" x14ac:dyDescent="0.45">
      <c r="B153" s="166" t="s">
        <v>8</v>
      </c>
      <c r="C153" s="254" t="s">
        <v>2</v>
      </c>
      <c r="D153" s="254"/>
      <c r="E153" s="173" t="s">
        <v>27</v>
      </c>
      <c r="F153" s="161" t="s">
        <v>3</v>
      </c>
      <c r="G153" s="161" t="s">
        <v>92</v>
      </c>
    </row>
    <row r="154" spans="2:8" ht="18" customHeight="1" x14ac:dyDescent="0.45">
      <c r="B154" s="156">
        <v>45292</v>
      </c>
      <c r="C154" s="235" t="s">
        <v>28</v>
      </c>
      <c r="D154" s="235"/>
      <c r="E154" s="151"/>
      <c r="F154" s="87"/>
      <c r="G154" s="87">
        <v>22800</v>
      </c>
    </row>
    <row r="155" spans="2:8" ht="18" customHeight="1" x14ac:dyDescent="0.45">
      <c r="B155" s="156"/>
      <c r="C155" s="235"/>
      <c r="D155" s="235"/>
      <c r="E155" s="151"/>
      <c r="F155" s="87"/>
      <c r="G155" s="87"/>
    </row>
    <row r="156" spans="2:8" ht="18" customHeight="1" x14ac:dyDescent="0.45">
      <c r="B156" s="25"/>
      <c r="C156" s="27"/>
      <c r="D156" s="27"/>
      <c r="E156" s="26"/>
      <c r="F156" s="80"/>
      <c r="G156" s="80"/>
    </row>
    <row r="158" spans="2:8" ht="18" customHeight="1" x14ac:dyDescent="0.45">
      <c r="B158" s="252" t="s">
        <v>104</v>
      </c>
      <c r="C158" s="253"/>
      <c r="D158" s="253"/>
      <c r="E158" s="253"/>
      <c r="F158" s="253"/>
      <c r="G158" s="171" t="s">
        <v>36</v>
      </c>
      <c r="H158" s="40"/>
    </row>
    <row r="159" spans="2:8" ht="30" x14ac:dyDescent="0.45">
      <c r="B159" s="166" t="s">
        <v>8</v>
      </c>
      <c r="C159" s="254" t="s">
        <v>2</v>
      </c>
      <c r="D159" s="254"/>
      <c r="E159" s="41" t="s">
        <v>27</v>
      </c>
      <c r="F159" s="161" t="s">
        <v>3</v>
      </c>
      <c r="G159" s="161" t="s">
        <v>92</v>
      </c>
    </row>
    <row r="160" spans="2:8" ht="18" customHeight="1" x14ac:dyDescent="0.45">
      <c r="B160" s="156">
        <v>45292</v>
      </c>
      <c r="C160" s="235" t="s">
        <v>28</v>
      </c>
      <c r="D160" s="235"/>
      <c r="E160" s="24"/>
      <c r="F160" s="87"/>
      <c r="G160" s="87">
        <v>25000</v>
      </c>
    </row>
    <row r="161" spans="2:8" ht="18" customHeight="1" x14ac:dyDescent="0.45">
      <c r="B161" s="156">
        <v>45303</v>
      </c>
      <c r="C161" s="235" t="s">
        <v>193</v>
      </c>
      <c r="D161" s="235"/>
      <c r="E161" s="22">
        <v>213</v>
      </c>
      <c r="F161" s="87"/>
      <c r="G161" s="87">
        <v>21625</v>
      </c>
    </row>
    <row r="162" spans="2:8" ht="18" customHeight="1" x14ac:dyDescent="0.45">
      <c r="B162" s="156">
        <v>45305</v>
      </c>
      <c r="C162" s="244" t="s">
        <v>136</v>
      </c>
      <c r="D162" s="246"/>
      <c r="E162" s="22">
        <v>125</v>
      </c>
      <c r="F162" s="87">
        <v>25000</v>
      </c>
      <c r="G162" s="87"/>
    </row>
    <row r="163" spans="2:8" ht="18" customHeight="1" x14ac:dyDescent="0.45">
      <c r="B163" s="156"/>
      <c r="C163" s="235"/>
      <c r="D163" s="235"/>
      <c r="E163" s="22"/>
      <c r="F163" s="87"/>
      <c r="G163" s="87"/>
    </row>
    <row r="164" spans="2:8" ht="13.9" customHeight="1" x14ac:dyDescent="0.45">
      <c r="B164" s="25"/>
      <c r="C164" s="27"/>
      <c r="D164" s="27"/>
      <c r="E164" s="26"/>
      <c r="F164" s="80"/>
      <c r="G164" s="80"/>
    </row>
    <row r="166" spans="2:8" ht="18" customHeight="1" x14ac:dyDescent="0.45">
      <c r="B166" s="252" t="s">
        <v>105</v>
      </c>
      <c r="C166" s="253"/>
      <c r="D166" s="253"/>
      <c r="E166" s="253"/>
      <c r="F166" s="253"/>
      <c r="G166" s="171" t="s">
        <v>36</v>
      </c>
      <c r="H166" s="40"/>
    </row>
    <row r="167" spans="2:8" ht="30" x14ac:dyDescent="0.45">
      <c r="B167" s="168" t="s">
        <v>8</v>
      </c>
      <c r="C167" s="255" t="s">
        <v>2</v>
      </c>
      <c r="D167" s="255"/>
      <c r="E167" s="42" t="s">
        <v>27</v>
      </c>
      <c r="F167" s="160" t="s">
        <v>3</v>
      </c>
      <c r="G167" s="160" t="s">
        <v>92</v>
      </c>
    </row>
    <row r="168" spans="2:8" ht="18" customHeight="1" x14ac:dyDescent="0.45">
      <c r="B168" s="156">
        <v>45292</v>
      </c>
      <c r="C168" s="256">
        <v>45292</v>
      </c>
      <c r="D168" s="235"/>
      <c r="E168" s="22" t="s">
        <v>191</v>
      </c>
      <c r="F168" s="87"/>
      <c r="G168" s="87">
        <v>600</v>
      </c>
    </row>
    <row r="169" spans="2:8" ht="18" customHeight="1" x14ac:dyDescent="0.45">
      <c r="B169" s="156">
        <v>45306</v>
      </c>
      <c r="C169" s="235" t="s">
        <v>136</v>
      </c>
      <c r="D169" s="235"/>
      <c r="E169" s="22" t="s">
        <v>191</v>
      </c>
      <c r="F169" s="87">
        <v>600</v>
      </c>
      <c r="G169" s="87"/>
    </row>
    <row r="170" spans="2:8" ht="18" customHeight="1" x14ac:dyDescent="0.45">
      <c r="B170" s="156"/>
      <c r="C170" s="235"/>
      <c r="D170" s="235"/>
      <c r="E170" s="22"/>
      <c r="F170" s="87"/>
      <c r="G170" s="87"/>
    </row>
    <row r="171" spans="2:8" ht="18" customHeight="1" x14ac:dyDescent="0.45">
      <c r="B171" s="25"/>
      <c r="C171" s="27"/>
      <c r="D171" s="27"/>
      <c r="E171" s="26"/>
      <c r="F171" s="80"/>
      <c r="G171" s="80"/>
    </row>
    <row r="173" spans="2:8" ht="18" customHeight="1" x14ac:dyDescent="0.45">
      <c r="B173" s="252" t="s">
        <v>106</v>
      </c>
      <c r="C173" s="253"/>
      <c r="D173" s="253"/>
      <c r="E173" s="253"/>
      <c r="F173" s="253"/>
      <c r="G173" s="171" t="s">
        <v>31</v>
      </c>
      <c r="H173" s="40"/>
    </row>
    <row r="174" spans="2:8" x14ac:dyDescent="0.45">
      <c r="B174" s="166" t="s">
        <v>8</v>
      </c>
      <c r="C174" s="254" t="s">
        <v>2</v>
      </c>
      <c r="D174" s="254"/>
      <c r="E174" s="41" t="s">
        <v>6</v>
      </c>
      <c r="F174" s="161" t="s">
        <v>3</v>
      </c>
      <c r="G174" s="161" t="s">
        <v>92</v>
      </c>
    </row>
    <row r="175" spans="2:8" ht="18" customHeight="1" x14ac:dyDescent="0.45">
      <c r="B175" s="156">
        <v>45292</v>
      </c>
      <c r="C175" s="235" t="s">
        <v>28</v>
      </c>
      <c r="D175" s="235"/>
      <c r="E175" s="24">
        <v>260</v>
      </c>
      <c r="F175" s="87">
        <v>32500</v>
      </c>
      <c r="G175" s="87"/>
    </row>
    <row r="176" spans="2:8" ht="18" customHeight="1" x14ac:dyDescent="0.45">
      <c r="B176" s="156">
        <v>45297</v>
      </c>
      <c r="C176" s="235" t="s">
        <v>231</v>
      </c>
      <c r="D176" s="235"/>
      <c r="E176" s="24">
        <v>-35</v>
      </c>
      <c r="F176" s="87"/>
      <c r="G176" s="87">
        <v>4375</v>
      </c>
    </row>
    <row r="177" spans="2:8" ht="18" customHeight="1" x14ac:dyDescent="0.45">
      <c r="B177" s="156">
        <v>45303</v>
      </c>
      <c r="C177" s="235" t="s">
        <v>189</v>
      </c>
      <c r="D177" s="235"/>
      <c r="E177" s="24">
        <v>45</v>
      </c>
      <c r="F177" s="87">
        <v>5625</v>
      </c>
      <c r="G177" s="87"/>
    </row>
    <row r="178" spans="2:8" ht="18" customHeight="1" x14ac:dyDescent="0.45">
      <c r="B178" s="156"/>
      <c r="C178" s="235"/>
      <c r="D178" s="235"/>
      <c r="E178" s="24"/>
      <c r="F178" s="87"/>
      <c r="G178" s="87"/>
    </row>
    <row r="179" spans="2:8" ht="18" customHeight="1" x14ac:dyDescent="0.45">
      <c r="F179" s="165"/>
      <c r="G179" s="165"/>
    </row>
    <row r="180" spans="2:8" ht="18" customHeight="1" x14ac:dyDescent="0.45"/>
    <row r="181" spans="2:8" ht="18" customHeight="1" x14ac:dyDescent="0.45">
      <c r="B181" s="252" t="s">
        <v>107</v>
      </c>
      <c r="C181" s="253"/>
      <c r="D181" s="253"/>
      <c r="E181" s="253"/>
      <c r="F181" s="253"/>
      <c r="G181" s="171" t="s">
        <v>31</v>
      </c>
      <c r="H181" s="40"/>
    </row>
    <row r="182" spans="2:8" x14ac:dyDescent="0.45">
      <c r="B182" s="166" t="s">
        <v>8</v>
      </c>
      <c r="C182" s="254" t="s">
        <v>2</v>
      </c>
      <c r="D182" s="254"/>
      <c r="E182" s="41" t="s">
        <v>6</v>
      </c>
      <c r="F182" s="161" t="s">
        <v>3</v>
      </c>
      <c r="G182" s="161" t="s">
        <v>92</v>
      </c>
    </row>
    <row r="183" spans="2:8" ht="18" customHeight="1" x14ac:dyDescent="0.45">
      <c r="B183" s="156">
        <v>45292</v>
      </c>
      <c r="C183" s="235" t="s">
        <v>28</v>
      </c>
      <c r="D183" s="235"/>
      <c r="E183" s="24">
        <v>90</v>
      </c>
      <c r="F183" s="87">
        <v>13500</v>
      </c>
      <c r="G183" s="79"/>
    </row>
    <row r="184" spans="2:8" ht="18" customHeight="1" x14ac:dyDescent="0.45">
      <c r="B184" s="156"/>
      <c r="C184" s="235"/>
      <c r="D184" s="235"/>
      <c r="E184" s="24"/>
      <c r="F184" s="79"/>
      <c r="G184" s="79"/>
    </row>
    <row r="185" spans="2:8" ht="18" customHeight="1" x14ac:dyDescent="0.45">
      <c r="B185" s="30"/>
      <c r="C185" s="27"/>
      <c r="D185" s="27"/>
      <c r="E185" s="29"/>
      <c r="F185" s="80"/>
      <c r="G185" s="80"/>
    </row>
    <row r="186" spans="2:8" ht="18" customHeight="1" x14ac:dyDescent="0.45">
      <c r="B186" s="30"/>
      <c r="C186" s="27"/>
      <c r="D186" s="27"/>
      <c r="E186" s="29"/>
      <c r="F186" s="80"/>
      <c r="G186" s="80"/>
      <c r="H186" s="26"/>
    </row>
    <row r="187" spans="2:8" ht="18" customHeight="1" x14ac:dyDescent="0.45">
      <c r="B187" s="252" t="s">
        <v>108</v>
      </c>
      <c r="C187" s="253"/>
      <c r="D187" s="253"/>
      <c r="E187" s="253"/>
      <c r="F187" s="253"/>
      <c r="G187" s="171" t="s">
        <v>31</v>
      </c>
      <c r="H187" s="40"/>
    </row>
    <row r="188" spans="2:8" x14ac:dyDescent="0.45">
      <c r="B188" s="168" t="s">
        <v>8</v>
      </c>
      <c r="C188" s="255" t="s">
        <v>2</v>
      </c>
      <c r="D188" s="255"/>
      <c r="E188" s="42" t="s">
        <v>6</v>
      </c>
      <c r="F188" s="160" t="s">
        <v>3</v>
      </c>
      <c r="G188" s="160" t="s">
        <v>92</v>
      </c>
    </row>
    <row r="189" spans="2:8" ht="18" customHeight="1" x14ac:dyDescent="0.45">
      <c r="B189" s="156">
        <v>45292</v>
      </c>
      <c r="C189" s="235" t="s">
        <v>28</v>
      </c>
      <c r="D189" s="235"/>
      <c r="E189" s="24">
        <v>120</v>
      </c>
      <c r="F189" s="87">
        <v>24000</v>
      </c>
      <c r="G189" s="87"/>
    </row>
    <row r="190" spans="2:8" ht="18" customHeight="1" x14ac:dyDescent="0.45">
      <c r="B190" s="156">
        <v>45297</v>
      </c>
      <c r="C190" s="235" t="s">
        <v>231</v>
      </c>
      <c r="D190" s="235"/>
      <c r="E190" s="24">
        <v>-60</v>
      </c>
      <c r="F190" s="87"/>
      <c r="G190" s="87">
        <v>12000</v>
      </c>
    </row>
    <row r="191" spans="2:8" ht="18" customHeight="1" x14ac:dyDescent="0.45">
      <c r="B191" s="156">
        <v>45303</v>
      </c>
      <c r="C191" s="235" t="s">
        <v>189</v>
      </c>
      <c r="D191" s="235"/>
      <c r="E191" s="24">
        <v>80</v>
      </c>
      <c r="F191" s="87">
        <v>16000</v>
      </c>
      <c r="G191" s="87"/>
    </row>
    <row r="192" spans="2:8" ht="18" customHeight="1" x14ac:dyDescent="0.45">
      <c r="B192" s="156"/>
      <c r="C192" s="235"/>
      <c r="D192" s="235"/>
      <c r="E192" s="24"/>
      <c r="F192" s="79"/>
      <c r="G192" s="79"/>
    </row>
    <row r="193" spans="2:7" ht="18" customHeight="1" x14ac:dyDescent="0.45">
      <c r="B193" s="81"/>
      <c r="C193" s="34"/>
      <c r="D193" s="34"/>
      <c r="E193" s="82"/>
      <c r="F193" s="83"/>
      <c r="G193" s="83"/>
    </row>
    <row r="195" spans="2:7" x14ac:dyDescent="0.45">
      <c r="B195" s="21"/>
    </row>
    <row r="202" spans="2:7" x14ac:dyDescent="0.45">
      <c r="B202" s="21"/>
    </row>
  </sheetData>
  <mergeCells count="134">
    <mergeCell ref="G28:H28"/>
    <mergeCell ref="G40:H40"/>
    <mergeCell ref="E34:F34"/>
    <mergeCell ref="B40:C40"/>
    <mergeCell ref="D40:D41"/>
    <mergeCell ref="E40:F41"/>
    <mergeCell ref="C83:E83"/>
    <mergeCell ref="B86:F86"/>
    <mergeCell ref="C87:E87"/>
    <mergeCell ref="C77:E77"/>
    <mergeCell ref="B80:F80"/>
    <mergeCell ref="C81:E81"/>
    <mergeCell ref="C82:E82"/>
    <mergeCell ref="C72:E72"/>
    <mergeCell ref="B75:F75"/>
    <mergeCell ref="C76:E76"/>
    <mergeCell ref="C62:E62"/>
    <mergeCell ref="B65:F65"/>
    <mergeCell ref="E30:F30"/>
    <mergeCell ref="E31:F31"/>
    <mergeCell ref="D28:D29"/>
    <mergeCell ref="E28:F29"/>
    <mergeCell ref="C66:E66"/>
    <mergeCell ref="C67:E67"/>
    <mergeCell ref="B6:C6"/>
    <mergeCell ref="D6:D7"/>
    <mergeCell ref="E6:F7"/>
    <mergeCell ref="E10:F10"/>
    <mergeCell ref="E11:F11"/>
    <mergeCell ref="B16:C16"/>
    <mergeCell ref="D16:D17"/>
    <mergeCell ref="E16:F17"/>
    <mergeCell ref="E8:F8"/>
    <mergeCell ref="E9:F9"/>
    <mergeCell ref="G6:H6"/>
    <mergeCell ref="G16:H16"/>
    <mergeCell ref="C191:D191"/>
    <mergeCell ref="C192:D192"/>
    <mergeCell ref="B187:F187"/>
    <mergeCell ref="C188:D188"/>
    <mergeCell ref="C189:D189"/>
    <mergeCell ref="C190:D190"/>
    <mergeCell ref="B181:F181"/>
    <mergeCell ref="C182:D182"/>
    <mergeCell ref="C183:D183"/>
    <mergeCell ref="C184:D184"/>
    <mergeCell ref="C174:D174"/>
    <mergeCell ref="C175:D175"/>
    <mergeCell ref="C176:D176"/>
    <mergeCell ref="C177:D177"/>
    <mergeCell ref="C178:D178"/>
    <mergeCell ref="B166:F166"/>
    <mergeCell ref="C167:D167"/>
    <mergeCell ref="C168:D168"/>
    <mergeCell ref="C169:D169"/>
    <mergeCell ref="C170:D170"/>
    <mergeCell ref="B173:F173"/>
    <mergeCell ref="C163:D163"/>
    <mergeCell ref="C162:D162"/>
    <mergeCell ref="C141:D141"/>
    <mergeCell ref="C142:D142"/>
    <mergeCell ref="B145:F145"/>
    <mergeCell ref="C146:D146"/>
    <mergeCell ref="C147:D147"/>
    <mergeCell ref="B138:F138"/>
    <mergeCell ref="C139:D139"/>
    <mergeCell ref="C140:D140"/>
    <mergeCell ref="B158:F158"/>
    <mergeCell ref="C159:D159"/>
    <mergeCell ref="C160:D160"/>
    <mergeCell ref="C161:D161"/>
    <mergeCell ref="C148:D148"/>
    <mergeCell ref="C149:D149"/>
    <mergeCell ref="B152:F152"/>
    <mergeCell ref="C153:D153"/>
    <mergeCell ref="C154:D154"/>
    <mergeCell ref="C155:D155"/>
    <mergeCell ref="B103:F103"/>
    <mergeCell ref="B95:F95"/>
    <mergeCell ref="B132:F132"/>
    <mergeCell ref="C133:E133"/>
    <mergeCell ref="C134:E134"/>
    <mergeCell ref="C135:E135"/>
    <mergeCell ref="B126:F126"/>
    <mergeCell ref="C127:E127"/>
    <mergeCell ref="C128:E128"/>
    <mergeCell ref="C129:E129"/>
    <mergeCell ref="B121:F121"/>
    <mergeCell ref="C122:E122"/>
    <mergeCell ref="C123:E123"/>
    <mergeCell ref="C115:E115"/>
    <mergeCell ref="C116:E116"/>
    <mergeCell ref="C117:E117"/>
    <mergeCell ref="C118:E118"/>
    <mergeCell ref="B70:F70"/>
    <mergeCell ref="C71:E71"/>
    <mergeCell ref="E32:F32"/>
    <mergeCell ref="B113:F113"/>
    <mergeCell ref="C114:E114"/>
    <mergeCell ref="C110:E110"/>
    <mergeCell ref="C104:E104"/>
    <mergeCell ref="C105:E105"/>
    <mergeCell ref="C106:E106"/>
    <mergeCell ref="C107:E107"/>
    <mergeCell ref="C108:E108"/>
    <mergeCell ref="C109:E109"/>
    <mergeCell ref="C97:E97"/>
    <mergeCell ref="C98:E98"/>
    <mergeCell ref="C99:E99"/>
    <mergeCell ref="C100:E100"/>
    <mergeCell ref="E48:F48"/>
    <mergeCell ref="E49:F49"/>
    <mergeCell ref="C96:E96"/>
    <mergeCell ref="C88:E88"/>
    <mergeCell ref="C89:E89"/>
    <mergeCell ref="C90:E90"/>
    <mergeCell ref="C91:E91"/>
    <mergeCell ref="C92:E92"/>
    <mergeCell ref="E18:F18"/>
    <mergeCell ref="E19:F19"/>
    <mergeCell ref="E20:F20"/>
    <mergeCell ref="E21:F21"/>
    <mergeCell ref="E22:F22"/>
    <mergeCell ref="B60:F60"/>
    <mergeCell ref="C61:E61"/>
    <mergeCell ref="E44:F44"/>
    <mergeCell ref="E45:F45"/>
    <mergeCell ref="E46:F46"/>
    <mergeCell ref="E47:F47"/>
    <mergeCell ref="E50:F50"/>
    <mergeCell ref="E33:F33"/>
    <mergeCell ref="E42:F42"/>
    <mergeCell ref="E43:F43"/>
    <mergeCell ref="B28:C2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B7C06-3C0D-4659-AEB0-4A0B324FDFB5}">
  <dimension ref="A1:G51"/>
  <sheetViews>
    <sheetView showGridLines="0" topLeftCell="A27" zoomScale="145" zoomScaleNormal="145" workbookViewId="0">
      <selection activeCell="B8" sqref="B8"/>
    </sheetView>
  </sheetViews>
  <sheetFormatPr defaultColWidth="8.86328125" defaultRowHeight="13.5" x14ac:dyDescent="0.45"/>
  <cols>
    <col min="1" max="1" width="3.73046875" style="3" customWidth="1"/>
    <col min="2" max="3" width="10.1328125" style="5" customWidth="1"/>
    <col min="4" max="4" width="29.59765625" style="5" customWidth="1"/>
    <col min="5" max="5" width="13" style="5" customWidth="1"/>
    <col min="6" max="6" width="11.73046875" style="5" customWidth="1"/>
    <col min="7" max="7" width="13.59765625" style="5" customWidth="1"/>
    <col min="8" max="8" width="11.265625" style="5" customWidth="1"/>
    <col min="9" max="9" width="11.86328125" style="5" customWidth="1"/>
    <col min="10" max="16384" width="8.86328125" style="5"/>
  </cols>
  <sheetData>
    <row r="1" spans="1:7" ht="15" x14ac:dyDescent="0.45">
      <c r="B1" s="19" t="s">
        <v>181</v>
      </c>
      <c r="C1" s="4"/>
      <c r="D1" s="19" t="s">
        <v>72</v>
      </c>
    </row>
    <row r="3" spans="1:7" ht="13.9" x14ac:dyDescent="0.45">
      <c r="B3" s="6" t="s">
        <v>73</v>
      </c>
      <c r="C3" s="6"/>
    </row>
    <row r="4" spans="1:7" x14ac:dyDescent="0.35">
      <c r="A4" s="3" t="s">
        <v>0</v>
      </c>
      <c r="B4" s="7" t="s">
        <v>48</v>
      </c>
      <c r="C4" s="7"/>
    </row>
    <row r="5" spans="1:7" ht="13.9" x14ac:dyDescent="0.45">
      <c r="B5" s="272" t="s">
        <v>49</v>
      </c>
      <c r="C5" s="273"/>
      <c r="D5" s="273"/>
      <c r="E5" s="273"/>
      <c r="F5" s="273"/>
      <c r="G5" s="2"/>
    </row>
    <row r="6" spans="1:7" ht="27" customHeight="1" x14ac:dyDescent="0.45">
      <c r="B6" s="177" t="s">
        <v>8</v>
      </c>
      <c r="C6" s="178" t="s">
        <v>50</v>
      </c>
      <c r="D6" s="178" t="s">
        <v>2</v>
      </c>
      <c r="E6" s="175" t="s">
        <v>51</v>
      </c>
      <c r="F6" s="176" t="s">
        <v>52</v>
      </c>
      <c r="G6" s="176" t="s">
        <v>53</v>
      </c>
    </row>
    <row r="7" spans="1:7" ht="18" customHeight="1" x14ac:dyDescent="0.45">
      <c r="B7" s="179">
        <v>45566</v>
      </c>
      <c r="C7" s="179"/>
      <c r="D7" s="180" t="s">
        <v>28</v>
      </c>
      <c r="E7" s="1"/>
      <c r="F7" s="51"/>
      <c r="G7" s="88">
        <v>1000</v>
      </c>
    </row>
    <row r="8" spans="1:7" ht="18" customHeight="1" x14ac:dyDescent="0.45">
      <c r="B8" s="179">
        <v>45567</v>
      </c>
      <c r="C8" s="181" t="s">
        <v>194</v>
      </c>
      <c r="D8" s="181" t="s">
        <v>195</v>
      </c>
      <c r="E8" s="89">
        <v>2000</v>
      </c>
      <c r="F8" s="90"/>
      <c r="G8" s="89">
        <v>3000</v>
      </c>
    </row>
    <row r="9" spans="1:7" ht="18" customHeight="1" x14ac:dyDescent="0.45">
      <c r="B9" s="179">
        <v>45577</v>
      </c>
      <c r="C9" s="181" t="s">
        <v>196</v>
      </c>
      <c r="D9" s="181" t="s">
        <v>197</v>
      </c>
      <c r="E9" s="90"/>
      <c r="F9" s="89">
        <v>1700</v>
      </c>
      <c r="G9" s="89">
        <v>1300</v>
      </c>
    </row>
    <row r="10" spans="1:7" ht="18" customHeight="1" x14ac:dyDescent="0.45">
      <c r="B10" s="179">
        <v>45592</v>
      </c>
      <c r="C10" s="181" t="s">
        <v>198</v>
      </c>
      <c r="D10" s="181" t="s">
        <v>197</v>
      </c>
      <c r="E10" s="90"/>
      <c r="F10" s="90">
        <v>300</v>
      </c>
      <c r="G10" s="89">
        <v>1000</v>
      </c>
    </row>
    <row r="11" spans="1:7" ht="18" customHeight="1" x14ac:dyDescent="0.45">
      <c r="B11" s="179">
        <v>45595</v>
      </c>
      <c r="C11" s="181" t="s">
        <v>199</v>
      </c>
      <c r="D11" s="181" t="s">
        <v>195</v>
      </c>
      <c r="E11" s="89">
        <v>1500</v>
      </c>
      <c r="F11" s="90"/>
      <c r="G11" s="89">
        <v>2500</v>
      </c>
    </row>
    <row r="12" spans="1:7" ht="18" customHeight="1" x14ac:dyDescent="0.45">
      <c r="B12" s="182"/>
      <c r="C12" s="183"/>
      <c r="D12" s="183"/>
      <c r="E12" s="11"/>
      <c r="F12" s="12"/>
      <c r="G12" s="11"/>
    </row>
    <row r="13" spans="1:7" ht="18" customHeight="1" x14ac:dyDescent="0.45"/>
    <row r="14" spans="1:7" x14ac:dyDescent="0.35">
      <c r="A14" s="3" t="s">
        <v>1</v>
      </c>
      <c r="B14" s="7" t="s">
        <v>54</v>
      </c>
    </row>
    <row r="15" spans="1:7" ht="13.9" x14ac:dyDescent="0.45">
      <c r="B15" s="272" t="s">
        <v>55</v>
      </c>
      <c r="C15" s="273"/>
      <c r="D15" s="273"/>
      <c r="E15" s="273"/>
      <c r="F15" s="273"/>
      <c r="G15" s="2"/>
    </row>
    <row r="16" spans="1:7" ht="27.75" x14ac:dyDescent="0.45">
      <c r="B16" s="177" t="s">
        <v>8</v>
      </c>
      <c r="C16" s="178" t="s">
        <v>50</v>
      </c>
      <c r="D16" s="178" t="s">
        <v>2</v>
      </c>
      <c r="E16" s="175" t="s">
        <v>51</v>
      </c>
      <c r="F16" s="176" t="s">
        <v>52</v>
      </c>
      <c r="G16" s="176" t="s">
        <v>53</v>
      </c>
    </row>
    <row r="17" spans="1:7" ht="18" customHeight="1" x14ac:dyDescent="0.45">
      <c r="B17" s="179">
        <v>45566</v>
      </c>
      <c r="C17" s="179"/>
      <c r="D17" s="180" t="s">
        <v>28</v>
      </c>
      <c r="E17" s="88"/>
      <c r="F17" s="184"/>
      <c r="G17" s="89">
        <v>2000</v>
      </c>
    </row>
    <row r="18" spans="1:7" ht="18" customHeight="1" x14ac:dyDescent="0.45">
      <c r="B18" s="179">
        <v>45567</v>
      </c>
      <c r="C18" s="181" t="s">
        <v>200</v>
      </c>
      <c r="D18" s="181" t="s">
        <v>197</v>
      </c>
      <c r="E18" s="90"/>
      <c r="F18" s="90">
        <v>500</v>
      </c>
      <c r="G18" s="89">
        <v>1500</v>
      </c>
    </row>
    <row r="19" spans="1:7" ht="18" customHeight="1" x14ac:dyDescent="0.45">
      <c r="B19" s="179">
        <v>45572</v>
      </c>
      <c r="C19" s="181" t="s">
        <v>201</v>
      </c>
      <c r="D19" s="181" t="s">
        <v>195</v>
      </c>
      <c r="E19" s="89">
        <v>4000</v>
      </c>
      <c r="F19" s="90"/>
      <c r="G19" s="89">
        <v>5500</v>
      </c>
    </row>
    <row r="20" spans="1:7" ht="18" customHeight="1" x14ac:dyDescent="0.45">
      <c r="B20" s="179">
        <v>45585</v>
      </c>
      <c r="C20" s="181" t="s">
        <v>202</v>
      </c>
      <c r="D20" s="181" t="s">
        <v>195</v>
      </c>
      <c r="E20" s="89">
        <v>2200</v>
      </c>
      <c r="F20" s="90"/>
      <c r="G20" s="89">
        <v>7700</v>
      </c>
    </row>
    <row r="21" spans="1:7" ht="18" customHeight="1" x14ac:dyDescent="0.45">
      <c r="B21" s="179">
        <v>45589</v>
      </c>
      <c r="C21" s="181" t="s">
        <v>203</v>
      </c>
      <c r="D21" s="181" t="s">
        <v>197</v>
      </c>
      <c r="E21" s="90"/>
      <c r="F21" s="89">
        <v>5700</v>
      </c>
      <c r="G21" s="89">
        <v>2000</v>
      </c>
    </row>
    <row r="22" spans="1:7" ht="18" customHeight="1" x14ac:dyDescent="0.45">
      <c r="B22" s="8"/>
      <c r="C22" s="9"/>
      <c r="D22" s="10"/>
      <c r="E22" s="12"/>
      <c r="F22" s="11"/>
      <c r="G22" s="11"/>
    </row>
    <row r="24" spans="1:7" x14ac:dyDescent="0.35">
      <c r="A24" s="3" t="s">
        <v>4</v>
      </c>
      <c r="B24" s="7" t="s">
        <v>56</v>
      </c>
    </row>
    <row r="25" spans="1:7" ht="13.9" x14ac:dyDescent="0.45">
      <c r="B25" s="272" t="s">
        <v>57</v>
      </c>
      <c r="C25" s="273"/>
      <c r="D25" s="273"/>
      <c r="E25" s="273"/>
      <c r="F25" s="273"/>
      <c r="G25" s="2"/>
    </row>
    <row r="26" spans="1:7" ht="27.75" x14ac:dyDescent="0.45">
      <c r="B26" s="177" t="s">
        <v>8</v>
      </c>
      <c r="C26" s="178" t="s">
        <v>50</v>
      </c>
      <c r="D26" s="178" t="s">
        <v>2</v>
      </c>
      <c r="E26" s="175" t="s">
        <v>51</v>
      </c>
      <c r="F26" s="176" t="s">
        <v>52</v>
      </c>
      <c r="G26" s="176" t="s">
        <v>53</v>
      </c>
    </row>
    <row r="27" spans="1:7" ht="18" customHeight="1" x14ac:dyDescent="0.45">
      <c r="B27" s="179">
        <v>44470</v>
      </c>
      <c r="C27" s="179"/>
      <c r="D27" s="180" t="s">
        <v>28</v>
      </c>
      <c r="E27" s="88"/>
      <c r="F27" s="184"/>
      <c r="G27" s="89">
        <v>3000</v>
      </c>
    </row>
    <row r="28" spans="1:7" ht="18" customHeight="1" x14ac:dyDescent="0.45">
      <c r="B28" s="179">
        <v>44474</v>
      </c>
      <c r="C28" s="185" t="s">
        <v>204</v>
      </c>
      <c r="D28" s="185" t="s">
        <v>195</v>
      </c>
      <c r="E28" s="91">
        <v>2000</v>
      </c>
      <c r="F28" s="92"/>
      <c r="G28" s="91">
        <v>5000</v>
      </c>
    </row>
    <row r="29" spans="1:7" ht="18" customHeight="1" x14ac:dyDescent="0.45">
      <c r="B29" s="179">
        <v>44479</v>
      </c>
      <c r="C29" s="185" t="s">
        <v>205</v>
      </c>
      <c r="D29" s="185" t="s">
        <v>197</v>
      </c>
      <c r="E29" s="92"/>
      <c r="F29" s="91">
        <v>2500</v>
      </c>
      <c r="G29" s="91">
        <v>2500</v>
      </c>
    </row>
    <row r="30" spans="1:7" ht="18" customHeight="1" x14ac:dyDescent="0.45">
      <c r="B30" s="179">
        <v>44486</v>
      </c>
      <c r="C30" s="185" t="s">
        <v>206</v>
      </c>
      <c r="D30" s="185" t="s">
        <v>195</v>
      </c>
      <c r="E30" s="91">
        <v>2000</v>
      </c>
      <c r="F30" s="92"/>
      <c r="G30" s="91">
        <v>4500</v>
      </c>
    </row>
    <row r="31" spans="1:7" ht="18" customHeight="1" x14ac:dyDescent="0.45">
      <c r="B31" s="179">
        <v>44498</v>
      </c>
      <c r="C31" s="185" t="s">
        <v>207</v>
      </c>
      <c r="D31" s="185" t="s">
        <v>197</v>
      </c>
      <c r="E31" s="92"/>
      <c r="F31" s="91">
        <v>4000</v>
      </c>
      <c r="G31" s="92">
        <v>500</v>
      </c>
    </row>
    <row r="32" spans="1:7" ht="18" customHeight="1" x14ac:dyDescent="0.45">
      <c r="B32" s="182"/>
      <c r="C32" s="186"/>
      <c r="D32" s="186"/>
      <c r="E32" s="14"/>
      <c r="F32" s="13"/>
      <c r="G32" s="14"/>
    </row>
    <row r="34" spans="1:5" x14ac:dyDescent="0.45">
      <c r="A34" s="3" t="s">
        <v>5</v>
      </c>
      <c r="B34" s="5" t="s">
        <v>58</v>
      </c>
    </row>
    <row r="35" spans="1:5" ht="13.9" x14ac:dyDescent="0.45">
      <c r="B35" s="187" t="s">
        <v>59</v>
      </c>
      <c r="C35" s="188" t="s">
        <v>6</v>
      </c>
      <c r="D35" s="188" t="s">
        <v>60</v>
      </c>
      <c r="E35" s="188" t="s">
        <v>61</v>
      </c>
    </row>
    <row r="36" spans="1:5" ht="18" customHeight="1" x14ac:dyDescent="0.45">
      <c r="B36" s="179" t="s">
        <v>62</v>
      </c>
      <c r="C36" s="91">
        <v>2500</v>
      </c>
      <c r="D36" s="93">
        <v>10</v>
      </c>
      <c r="E36" s="93">
        <f>C36*D36</f>
        <v>25000</v>
      </c>
    </row>
    <row r="37" spans="1:5" ht="18" customHeight="1" x14ac:dyDescent="0.45">
      <c r="B37" s="179" t="s">
        <v>63</v>
      </c>
      <c r="C37" s="91">
        <v>2000</v>
      </c>
      <c r="D37" s="93">
        <v>20</v>
      </c>
      <c r="E37" s="93">
        <f>C37*D37</f>
        <v>40000</v>
      </c>
    </row>
    <row r="38" spans="1:5" ht="18" customHeight="1" thickBot="1" x14ac:dyDescent="0.5">
      <c r="B38" s="179" t="s">
        <v>64</v>
      </c>
      <c r="C38" s="91">
        <v>500</v>
      </c>
      <c r="D38" s="93">
        <v>30</v>
      </c>
      <c r="E38" s="191">
        <f t="shared" ref="E38" si="0">C38*D38</f>
        <v>15000</v>
      </c>
    </row>
    <row r="39" spans="1:5" ht="18" customHeight="1" x14ac:dyDescent="0.45">
      <c r="B39" s="179"/>
      <c r="C39" s="92"/>
      <c r="D39" s="189" t="s">
        <v>65</v>
      </c>
      <c r="E39" s="190">
        <f>SUM(E36:E38)</f>
        <v>80000</v>
      </c>
    </row>
    <row r="42" spans="1:5" ht="13.9" x14ac:dyDescent="0.45">
      <c r="B42" s="6" t="s">
        <v>74</v>
      </c>
    </row>
    <row r="43" spans="1:5" x14ac:dyDescent="0.45">
      <c r="B43" s="5" t="s">
        <v>66</v>
      </c>
    </row>
    <row r="44" spans="1:5" ht="13.9" x14ac:dyDescent="0.45">
      <c r="B44" s="187" t="s">
        <v>59</v>
      </c>
      <c r="C44" s="15" t="s">
        <v>6</v>
      </c>
      <c r="D44" s="188" t="s">
        <v>60</v>
      </c>
      <c r="E44" s="188" t="s">
        <v>61</v>
      </c>
    </row>
    <row r="45" spans="1:5" ht="18" customHeight="1" x14ac:dyDescent="0.45">
      <c r="B45" s="196" t="s">
        <v>67</v>
      </c>
      <c r="C45" s="17">
        <v>100</v>
      </c>
      <c r="D45" s="194">
        <v>15</v>
      </c>
      <c r="E45" s="95">
        <f>C45*D45</f>
        <v>1500</v>
      </c>
    </row>
    <row r="46" spans="1:5" ht="18" customHeight="1" x14ac:dyDescent="0.45">
      <c r="B46" s="196" t="s">
        <v>68</v>
      </c>
      <c r="C46" s="17">
        <v>80</v>
      </c>
      <c r="D46" s="194">
        <v>25</v>
      </c>
      <c r="E46" s="95">
        <f t="shared" ref="E46" si="1">C46*D46</f>
        <v>2000</v>
      </c>
    </row>
    <row r="47" spans="1:5" ht="18" customHeight="1" thickBot="1" x14ac:dyDescent="0.5">
      <c r="B47" s="196" t="s">
        <v>69</v>
      </c>
      <c r="C47" s="17">
        <v>60</v>
      </c>
      <c r="D47" s="194" t="s">
        <v>70</v>
      </c>
      <c r="E47" s="193" t="s">
        <v>71</v>
      </c>
    </row>
    <row r="48" spans="1:5" ht="18" customHeight="1" x14ac:dyDescent="0.45">
      <c r="B48" s="197"/>
      <c r="C48" s="16"/>
      <c r="D48" s="195" t="s">
        <v>65</v>
      </c>
      <c r="E48" s="192">
        <v>5600</v>
      </c>
    </row>
    <row r="50" spans="2:5" ht="18" customHeight="1" x14ac:dyDescent="0.45">
      <c r="B50" s="1" t="s">
        <v>208</v>
      </c>
      <c r="C50" s="94"/>
      <c r="D50" s="94"/>
      <c r="E50" s="94"/>
    </row>
    <row r="51" spans="2:5" ht="18" customHeight="1" x14ac:dyDescent="0.45">
      <c r="B51" s="1" t="s">
        <v>209</v>
      </c>
      <c r="C51" s="94"/>
      <c r="D51" s="94"/>
      <c r="E51" s="94"/>
    </row>
  </sheetData>
  <mergeCells count="3">
    <mergeCell ref="B5:F5"/>
    <mergeCell ref="B15:F15"/>
    <mergeCell ref="B25:F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f06c0-0414-496f-b72a-c0da375c8652" xsi:nil="true"/>
    <lcf76f155ced4ddcb4097134ff3c332f xmlns="75400955-a2bd-47d7-8413-6ad4b02dc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68EBAB-C8E9-42E8-90EC-C80F031814F5}"/>
</file>

<file path=customXml/itemProps2.xml><?xml version="1.0" encoding="utf-8"?>
<ds:datastoreItem xmlns:ds="http://schemas.openxmlformats.org/officeDocument/2006/customXml" ds:itemID="{768F0FB6-AF26-49CB-B178-0F707A8540CE}"/>
</file>

<file path=customXml/itemProps3.xml><?xml version="1.0" encoding="utf-8"?>
<ds:datastoreItem xmlns:ds="http://schemas.openxmlformats.org/officeDocument/2006/customXml" ds:itemID="{4C0B7179-123B-4B0D-BD4F-271C9F784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H 4 Inhoudsopgave</vt:lpstr>
      <vt:lpstr>H 4 aanwijzingen</vt:lpstr>
      <vt:lpstr>4.1 - 4.3</vt:lpstr>
      <vt:lpstr>4.4 - 4.8</vt:lpstr>
      <vt:lpstr>4.9 - 4.10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2021-03-05T07:45:36Z</cp:lastPrinted>
  <dcterms:created xsi:type="dcterms:W3CDTF">2020-12-20T09:52:02Z</dcterms:created>
  <dcterms:modified xsi:type="dcterms:W3CDTF">2024-11-08T09:44:41Z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0x01010061E5D19611B1554A80E9E11882B69808</vt:lpwstr>
  </property>
</Properties>
</file>