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e96830588820eb9/Convoy PDB 5e druk/Convoy PDB BA 5e druk/PDB BA Uitwerkingen 5e druk/"/>
    </mc:Choice>
  </mc:AlternateContent>
  <xr:revisionPtr revIDLastSave="478" documentId="8_{87772DF7-D14B-4320-AC08-0002CDEC9C69}" xr6:coauthVersionLast="47" xr6:coauthVersionMax="47" xr10:uidLastSave="{59A8E10B-9648-4FEE-A639-A83CB23900C1}"/>
  <bookViews>
    <workbookView xWindow="-83" yWindow="0" windowWidth="19366" windowHeight="15563" activeTab="3" xr2:uid="{5D587E09-814F-4BAA-A382-6AB82BB63DFF}"/>
  </bookViews>
  <sheets>
    <sheet name="H 9 Inhoudsopgave" sheetId="8" r:id="rId1"/>
    <sheet name="H 9 aanwijzingen" sheetId="5" state="hidden" r:id="rId2"/>
    <sheet name="9.1 - 9.5" sheetId="45" r:id="rId3"/>
    <sheet name="9.6 - 9.7" sheetId="46" r:id="rId4"/>
    <sheet name="9.8 - 9.9" sheetId="47" r:id="rId5"/>
    <sheet name="9.10 - 9.15" sheetId="4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0" i="48" l="1"/>
  <c r="C81" i="48"/>
  <c r="C79" i="48"/>
  <c r="C82" i="48"/>
  <c r="C83" i="48"/>
  <c r="C84" i="48"/>
  <c r="C85" i="48"/>
  <c r="C86" i="48"/>
  <c r="C78" i="48"/>
  <c r="C23" i="48"/>
  <c r="C24" i="48"/>
  <c r="C25" i="48"/>
  <c r="C26" i="48"/>
  <c r="C27" i="48"/>
  <c r="C44" i="47"/>
  <c r="C45" i="47"/>
  <c r="C46" i="47"/>
  <c r="C47" i="47"/>
  <c r="C48" i="47"/>
  <c r="C20" i="47"/>
  <c r="C21" i="47"/>
  <c r="C22" i="47"/>
  <c r="C23" i="47"/>
  <c r="C24" i="47"/>
  <c r="C25" i="46"/>
  <c r="C26" i="46"/>
  <c r="C22" i="46"/>
  <c r="C23" i="46"/>
  <c r="C24" i="46"/>
  <c r="C64" i="45"/>
  <c r="C63" i="45"/>
  <c r="C62" i="45"/>
  <c r="C60" i="45"/>
  <c r="C59" i="45"/>
  <c r="C58" i="45"/>
  <c r="C50" i="48"/>
  <c r="C51" i="48"/>
  <c r="E43" i="47"/>
  <c r="E33" i="47"/>
  <c r="E34" i="47" s="1"/>
  <c r="E35" i="47" s="1"/>
  <c r="C9" i="46"/>
  <c r="G46" i="45"/>
  <c r="G47" i="45" s="1"/>
  <c r="G32" i="45"/>
  <c r="E37" i="45"/>
  <c r="C70" i="48" l="1"/>
  <c r="C69" i="48"/>
  <c r="C68" i="48"/>
  <c r="C67" i="48"/>
  <c r="C66" i="48"/>
  <c r="C65" i="48"/>
  <c r="C64" i="48"/>
  <c r="C63" i="48"/>
  <c r="C62" i="48"/>
  <c r="C61" i="48"/>
  <c r="C53" i="48"/>
  <c r="C52" i="48"/>
  <c r="C49" i="48"/>
  <c r="C41" i="48"/>
  <c r="C40" i="48"/>
  <c r="C39" i="48"/>
  <c r="C38" i="48"/>
  <c r="C37" i="48"/>
  <c r="C22" i="48"/>
  <c r="C21" i="48"/>
  <c r="C13" i="48"/>
  <c r="C12" i="48"/>
  <c r="C11" i="48"/>
  <c r="C10" i="48"/>
  <c r="C9" i="48"/>
  <c r="C43" i="47"/>
  <c r="C42" i="47"/>
  <c r="C36" i="47"/>
  <c r="C35" i="47"/>
  <c r="C34" i="47"/>
  <c r="C33" i="47"/>
  <c r="C32" i="47"/>
  <c r="C19" i="47"/>
  <c r="C18" i="47"/>
  <c r="C12" i="47"/>
  <c r="C11" i="47"/>
  <c r="C10" i="47"/>
  <c r="C9" i="47"/>
  <c r="C43" i="46"/>
  <c r="C42" i="46"/>
  <c r="C41" i="46"/>
  <c r="C40" i="46"/>
  <c r="C39" i="46"/>
  <c r="C38" i="46"/>
  <c r="C37" i="46"/>
  <c r="C36" i="46"/>
  <c r="C35" i="46"/>
  <c r="C34" i="46"/>
  <c r="C21" i="46"/>
  <c r="C19" i="46"/>
  <c r="C20" i="46"/>
  <c r="C18" i="46"/>
  <c r="C12" i="46"/>
  <c r="C11" i="46"/>
  <c r="C10" i="46"/>
  <c r="C8" i="46"/>
  <c r="C98" i="45"/>
  <c r="C99" i="45"/>
  <c r="C100" i="45"/>
  <c r="C101" i="45"/>
  <c r="C102" i="45"/>
  <c r="C103" i="45"/>
  <c r="C104" i="45"/>
  <c r="C105" i="45"/>
  <c r="C97" i="45"/>
  <c r="C96" i="45"/>
  <c r="C95" i="45"/>
  <c r="C87" i="45"/>
  <c r="C82" i="45"/>
  <c r="C81" i="45"/>
  <c r="C75" i="45"/>
  <c r="C74" i="45"/>
  <c r="C73" i="45"/>
  <c r="C72" i="45"/>
  <c r="C48" i="45"/>
  <c r="C50" i="45"/>
  <c r="C49" i="45"/>
  <c r="C47" i="45"/>
  <c r="C46" i="45"/>
  <c r="C23" i="45"/>
  <c r="C19" i="45"/>
  <c r="C18" i="45"/>
  <c r="C10" i="45"/>
  <c r="C11" i="45"/>
  <c r="C12" i="45"/>
  <c r="C9" i="45"/>
</calcChain>
</file>

<file path=xl/sharedStrings.xml><?xml version="1.0" encoding="utf-8"?>
<sst xmlns="http://schemas.openxmlformats.org/spreadsheetml/2006/main" count="466" uniqueCount="186">
  <si>
    <t>Omschrijving</t>
  </si>
  <si>
    <t>Bedrag</t>
  </si>
  <si>
    <t>Debet</t>
  </si>
  <si>
    <t>Credit</t>
  </si>
  <si>
    <t>a</t>
  </si>
  <si>
    <t>b</t>
  </si>
  <si>
    <t>Subadmi- nistratie</t>
  </si>
  <si>
    <t>Journaal                                                                                                                                                                                                                                                                                                                                                                         EUR</t>
  </si>
  <si>
    <t xml:space="preserve">  EUR </t>
  </si>
  <si>
    <t xml:space="preserve">Grootboekrekening                            </t>
  </si>
  <si>
    <t>Gebouw</t>
  </si>
  <si>
    <t>Cumulatieve afschrijving gebouw</t>
  </si>
  <si>
    <t>Inventaris</t>
  </si>
  <si>
    <t>Cumulatieve afschrijving inventaris</t>
  </si>
  <si>
    <t>Bedrijfsauto's</t>
  </si>
  <si>
    <t>Cumulatieve afschrijving bedrijfsauto's</t>
  </si>
  <si>
    <t>Eigen vermogen</t>
  </si>
  <si>
    <t>Privé</t>
  </si>
  <si>
    <t>Hypothecaire lening</t>
  </si>
  <si>
    <t>Kas</t>
  </si>
  <si>
    <t>Rabobank</t>
  </si>
  <si>
    <t>ING-bank</t>
  </si>
  <si>
    <t>Kruisposten</t>
  </si>
  <si>
    <t>Kruisposten pinbetalingen</t>
  </si>
  <si>
    <t>Debiteuren</t>
  </si>
  <si>
    <t>Nog te ontvangen bedragen</t>
  </si>
  <si>
    <t>Vooruitbetaalde bedragen</t>
  </si>
  <si>
    <t>Vooruitontvangen bedragen</t>
  </si>
  <si>
    <t>Vooruitontvangen iDEAL-betalingen</t>
  </si>
  <si>
    <t>Nog te betalen bedragen</t>
  </si>
  <si>
    <t>Crediteuren</t>
  </si>
  <si>
    <t>Te betalen nettolonen</t>
  </si>
  <si>
    <t>Af te dragen loonheffingen</t>
  </si>
  <si>
    <t>Te verrekenen omzetbelasting</t>
  </si>
  <si>
    <t>Verschuldigde omzetbelasting hoog</t>
  </si>
  <si>
    <t>Verschuldigde omzetbelasting laag</t>
  </si>
  <si>
    <t>Af te dragen omzetbelasting</t>
  </si>
  <si>
    <t>Voorraad goederen</t>
  </si>
  <si>
    <t>Loonkosten</t>
  </si>
  <si>
    <t>Sociale lasten</t>
  </si>
  <si>
    <t>Afschrijvingskosten vaste activa</t>
  </si>
  <si>
    <t>Boekresultaat vaste activa</t>
  </si>
  <si>
    <t>Huurkosten</t>
  </si>
  <si>
    <t>Energiekosten</t>
  </si>
  <si>
    <t>Onderhoudskosten</t>
  </si>
  <si>
    <t>Schoonmaakkosten</t>
  </si>
  <si>
    <t>Verzekeringskosten</t>
  </si>
  <si>
    <t>Telefoon- en internetkosten</t>
  </si>
  <si>
    <t>Kantoorkosten</t>
  </si>
  <si>
    <t>Voorraadverschillen</t>
  </si>
  <si>
    <t>Kasverschillen</t>
  </si>
  <si>
    <t>Overige kosten</t>
  </si>
  <si>
    <t>Inkoopwaarde van de omzet</t>
  </si>
  <si>
    <t>Verstrekte kortingen en rabatten</t>
  </si>
  <si>
    <t>Omzet hoog tarief omzetbelasting</t>
  </si>
  <si>
    <t>Omzet laag tarief omzetbelasting</t>
  </si>
  <si>
    <t>Omzet 0% omzetbelasting</t>
  </si>
  <si>
    <t>Interestkosten</t>
  </si>
  <si>
    <t>Autokosten</t>
  </si>
  <si>
    <t xml:space="preserve">wordt de naam van de rekening opgezocht in het standaardschema </t>
  </si>
  <si>
    <t>en verschijnt de naam van de grootboekrekening vanzelf.</t>
  </si>
  <si>
    <t>In het journaal kunnen meer regels staan dan je nodig hebt.</t>
  </si>
  <si>
    <t>Aanwijzingen</t>
  </si>
  <si>
    <t>LET OP</t>
  </si>
  <si>
    <t xml:space="preserve">Als je een nummer invult dat niet voorkomt in het rekeningschema, </t>
  </si>
  <si>
    <t>Er wordt niet gecontroleerd of het nummer dat je invult in het rekeningschema staat.</t>
  </si>
  <si>
    <t>dan worden het nummer en omschrijving van het dichtstbijzijnde nummer ingevuld.</t>
  </si>
  <si>
    <t>Versie</t>
  </si>
  <si>
    <t>Ga naar</t>
  </si>
  <si>
    <t>Ook bij het examen is het mogelijk een niet-bestaand nummer in te voeren,</t>
  </si>
  <si>
    <t>dit wordt altijd fout gerekend.</t>
  </si>
  <si>
    <t>Nummer</t>
  </si>
  <si>
    <t>Naam</t>
  </si>
  <si>
    <t>Incidentele resultaten</t>
  </si>
  <si>
    <t xml:space="preserve">Als je het nummer van de grootboekrekening invult, </t>
  </si>
  <si>
    <t>Uitwerkbladen PDB BA 5e druk</t>
  </si>
  <si>
    <t>Gebruik het standaard rekeningschema voor een eenmanszaak</t>
  </si>
  <si>
    <t>Machines</t>
  </si>
  <si>
    <t>Cumulatieve afschrijving machines</t>
  </si>
  <si>
    <t>Buitengebruikgestelde machines</t>
  </si>
  <si>
    <t>Resultaat boekjaar</t>
  </si>
  <si>
    <t>Lening o/g</t>
  </si>
  <si>
    <t>Lening u/g</t>
  </si>
  <si>
    <t>Voorziening onderhoud</t>
  </si>
  <si>
    <t>Voorziening voor incourante voorraden</t>
  </si>
  <si>
    <t>Creditcardontvangsten</t>
  </si>
  <si>
    <t>Kredietbeperkingstoeslag</t>
  </si>
  <si>
    <t>Cadeaubonnen in omloop</t>
  </si>
  <si>
    <t>Nog te ontvangen facturen</t>
  </si>
  <si>
    <t>Nog te verzenden facturen</t>
  </si>
  <si>
    <t>Te betalen pensioenpremies</t>
  </si>
  <si>
    <t>Verschuldigde omzetbelasting privégebruik</t>
  </si>
  <si>
    <t>Nog te ontvangen goederen</t>
  </si>
  <si>
    <t>Nog te verzenden goederen</t>
  </si>
  <si>
    <t>Prijsverschillen bij inkoop</t>
  </si>
  <si>
    <t>Afschrijvingskosten debiteuren</t>
  </si>
  <si>
    <t>Reclame- en advertentiekosten</t>
  </si>
  <si>
    <t>Abonnementen en contributies</t>
  </si>
  <si>
    <t>Accountantskosten</t>
  </si>
  <si>
    <t>Kosten creditcardmaatschappij</t>
  </si>
  <si>
    <t>Ontvangen betalingskortingen</t>
  </si>
  <si>
    <t>Betaalde kredietbeperkingstoeslag</t>
  </si>
  <si>
    <t>Verstrekte korting voor contante betaling</t>
  </si>
  <si>
    <t>Opbrengst kredietbeperkingstoeslag</t>
  </si>
  <si>
    <t>Interestbaten</t>
  </si>
  <si>
    <t>Journaliseer het bankafschrift.</t>
  </si>
  <si>
    <t>Hoofdstuk 9 Loonkosten</t>
  </si>
  <si>
    <t>Opgave 9.1</t>
  </si>
  <si>
    <t>Datum</t>
  </si>
  <si>
    <t>Dagboek</t>
  </si>
  <si>
    <t>Opgave 9.2</t>
  </si>
  <si>
    <t xml:space="preserve">Verwerk het bankafschrift in het bankboek. </t>
  </si>
  <si>
    <t>Invoerscherm bankboek</t>
  </si>
  <si>
    <t>Boekjaar/periode</t>
  </si>
  <si>
    <t>Boekstuknummer</t>
  </si>
  <si>
    <t>Beginsaldo</t>
  </si>
  <si>
    <t>Eindsaldo</t>
  </si>
  <si>
    <t>Boekstukregel</t>
  </si>
  <si>
    <t>Grootboek-rekening</t>
  </si>
  <si>
    <t>Sub- nummer</t>
  </si>
  <si>
    <t>Btw-code</t>
  </si>
  <si>
    <t>Percen-tage</t>
  </si>
  <si>
    <t>Bedrag btw</t>
  </si>
  <si>
    <t>Onze ref.</t>
  </si>
  <si>
    <t>Opgave 9.3</t>
  </si>
  <si>
    <t>Opgave 9.4</t>
  </si>
  <si>
    <t>Excl./incl. hoog/laag</t>
  </si>
  <si>
    <t xml:space="preserve">   Naam</t>
  </si>
  <si>
    <t>Opgave 9.5</t>
  </si>
  <si>
    <t>Opgave 9.6</t>
  </si>
  <si>
    <t>Opgave 9.7</t>
  </si>
  <si>
    <t>Opgave 9.8</t>
  </si>
  <si>
    <t>Opgave 9.9</t>
  </si>
  <si>
    <t>Opgave 9.10</t>
  </si>
  <si>
    <t>Opgave 9.11</t>
  </si>
  <si>
    <t>Opgave 9.12</t>
  </si>
  <si>
    <t>Opgave 9.13</t>
  </si>
  <si>
    <t>Uitwerking H 9</t>
  </si>
  <si>
    <t>Uitwerking PDB BA 5e druk</t>
  </si>
  <si>
    <t>1500</t>
  </si>
  <si>
    <t>1520</t>
  </si>
  <si>
    <t>IB juli</t>
  </si>
  <si>
    <t>privé</t>
  </si>
  <si>
    <t>LH juni</t>
  </si>
  <si>
    <t>LH mei</t>
  </si>
  <si>
    <t>IB juni</t>
  </si>
  <si>
    <t>Pensioenfonds juni</t>
  </si>
  <si>
    <t>LH juli</t>
  </si>
  <si>
    <t>IB aug</t>
  </si>
  <si>
    <t>aug</t>
  </si>
  <si>
    <t>Pensioenpremies</t>
  </si>
  <si>
    <t>Journaliseer memoriaal bon 2024-025.</t>
  </si>
  <si>
    <t>Journaliseer memoriaal bon 2024-026.</t>
  </si>
  <si>
    <t>2024 / 4</t>
  </si>
  <si>
    <t>2024-029</t>
  </si>
  <si>
    <t>LH mrt 2024</t>
  </si>
  <si>
    <t>Kosten vakantietoeslag</t>
  </si>
  <si>
    <t>Te betalen vakantietoeslag</t>
  </si>
  <si>
    <t>april</t>
  </si>
  <si>
    <t>juli</t>
  </si>
  <si>
    <t>Journaliseer memoriaal bon 2024-035.</t>
  </si>
  <si>
    <t>Journaliseer memoriaal bon 2024-036.</t>
  </si>
  <si>
    <t>mei</t>
  </si>
  <si>
    <t>Journaliseer het document over mei.</t>
  </si>
  <si>
    <t>Uitwerking 9.1 - 9.5</t>
  </si>
  <si>
    <t xml:space="preserve">Journaliseer de loonstaat over juli 2024. </t>
  </si>
  <si>
    <t xml:space="preserve">Journaliseer de loonkosten over juli 2024. </t>
  </si>
  <si>
    <t>9.6 - 9.7</t>
  </si>
  <si>
    <t>9.1 - 9.5</t>
  </si>
  <si>
    <t>juni</t>
  </si>
  <si>
    <t>Uitwerking 9.6 - 9.7</t>
  </si>
  <si>
    <t xml:space="preserve">Journaliseer de loonstaat over oktober 2024. </t>
  </si>
  <si>
    <t xml:space="preserve">Journaliseer de loonkosten over oktober 2024. </t>
  </si>
  <si>
    <t>9.8 - 9.9</t>
  </si>
  <si>
    <t>Uitwerking 9.8 - 9.9</t>
  </si>
  <si>
    <t>okt</t>
  </si>
  <si>
    <t>9.10 - 9.15</t>
  </si>
  <si>
    <t>Opgave 9.14</t>
  </si>
  <si>
    <t xml:space="preserve">Journaliseer de loonstaat over november 2024. </t>
  </si>
  <si>
    <t xml:space="preserve">Journaliseer de loonkosten over november 2024. </t>
  </si>
  <si>
    <t>Uitwerking 9.10 - 9.15</t>
  </si>
  <si>
    <t xml:space="preserve">november </t>
  </si>
  <si>
    <t>november</t>
  </si>
  <si>
    <t>augustus</t>
  </si>
  <si>
    <t>Opgave 9.15</t>
  </si>
  <si>
    <t xml:space="preserve">Journaliseer de loonkosten over juni 2024.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</si>
</sst>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rgb="FF7030A0"/>
      <name val="Arial"/>
      <family val="2"/>
    </font>
    <font>
      <sz val="12"/>
      <color rgb="FF7030A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rgb="FF002060"/>
      <name val="Arial"/>
      <family val="2"/>
    </font>
    <font>
      <u/>
      <sz val="12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3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6" fillId="0" borderId="0" xfId="0" applyFont="1"/>
    <xf numFmtId="0" fontId="4" fillId="0" borderId="0" xfId="0" applyFont="1"/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  <xf numFmtId="0" fontId="9" fillId="2" borderId="14" xfId="0" applyFont="1" applyFill="1" applyBorder="1" applyAlignment="1">
      <alignment horizontal="center" vertical="center" wrapText="1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43" fontId="10" fillId="0" borderId="0" xfId="1" applyFont="1" applyBorder="1" applyAlignment="1" applyProtection="1">
      <alignment horizontal="center" vertical="center"/>
      <protection locked="0"/>
    </xf>
    <xf numFmtId="164" fontId="10" fillId="0" borderId="0" xfId="0" applyNumberFormat="1" applyFont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center"/>
    </xf>
    <xf numFmtId="0" fontId="10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43" fontId="10" fillId="0" borderId="0" xfId="1" applyFont="1" applyBorder="1" applyAlignment="1" applyProtection="1">
      <alignment vertical="center"/>
      <protection locked="0"/>
    </xf>
    <xf numFmtId="49" fontId="10" fillId="0" borderId="0" xfId="0" applyNumberFormat="1" applyFont="1" applyAlignment="1" applyProtection="1">
      <alignment horizontal="left" vertical="center" wrapText="1"/>
      <protection locked="0"/>
    </xf>
    <xf numFmtId="49" fontId="10" fillId="0" borderId="0" xfId="0" applyNumberFormat="1" applyFont="1" applyAlignment="1" applyProtection="1">
      <alignment horizontal="center" vertical="center" wrapText="1"/>
      <protection locked="0"/>
    </xf>
    <xf numFmtId="164" fontId="7" fillId="0" borderId="0" xfId="0" applyNumberFormat="1" applyFont="1" applyAlignment="1">
      <alignment horizontal="left"/>
    </xf>
    <xf numFmtId="0" fontId="12" fillId="0" borderId="0" xfId="0" applyFont="1" applyAlignment="1">
      <alignment vertical="center"/>
    </xf>
    <xf numFmtId="43" fontId="10" fillId="0" borderId="1" xfId="1" applyFont="1" applyBorder="1" applyAlignment="1" applyProtection="1">
      <alignment horizontal="center" vertical="center"/>
      <protection locked="0"/>
    </xf>
    <xf numFmtId="43" fontId="10" fillId="0" borderId="1" xfId="1" applyFont="1" applyBorder="1" applyAlignment="1" applyProtection="1">
      <alignment vertical="center"/>
      <protection locked="0"/>
    </xf>
    <xf numFmtId="0" fontId="10" fillId="0" borderId="3" xfId="0" applyFont="1" applyBorder="1" applyAlignment="1">
      <alignment horizontal="left" vertical="center"/>
    </xf>
    <xf numFmtId="0" fontId="9" fillId="2" borderId="1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10" fillId="0" borderId="6" xfId="0" applyNumberFormat="1" applyFont="1" applyBorder="1" applyAlignment="1" applyProtection="1">
      <alignment horizontal="left" vertical="center" wrapText="1"/>
      <protection locked="0"/>
    </xf>
    <xf numFmtId="0" fontId="9" fillId="2" borderId="15" xfId="0" applyFont="1" applyFill="1" applyBorder="1" applyAlignment="1">
      <alignment horizontal="center" vertical="center" wrapText="1"/>
    </xf>
    <xf numFmtId="43" fontId="2" fillId="0" borderId="1" xfId="1" applyFont="1" applyBorder="1" applyAlignment="1">
      <alignment vertical="center"/>
    </xf>
    <xf numFmtId="43" fontId="4" fillId="0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2" fillId="0" borderId="21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 applyProtection="1">
      <alignment vertical="center"/>
      <protection locked="0"/>
    </xf>
    <xf numFmtId="0" fontId="2" fillId="5" borderId="0" xfId="0" applyFont="1" applyFill="1"/>
    <xf numFmtId="0" fontId="2" fillId="5" borderId="0" xfId="0" applyFont="1" applyFill="1" applyAlignment="1">
      <alignment vertical="center"/>
    </xf>
    <xf numFmtId="0" fontId="3" fillId="5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2" fillId="4" borderId="1" xfId="0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1" fontId="2" fillId="4" borderId="1" xfId="0" applyNumberFormat="1" applyFont="1" applyFill="1" applyBorder="1" applyAlignment="1">
      <alignment horizontal="center" vertical="center"/>
    </xf>
    <xf numFmtId="43" fontId="2" fillId="4" borderId="1" xfId="1" applyFont="1" applyFill="1" applyBorder="1" applyAlignment="1">
      <alignment vertical="center"/>
    </xf>
    <xf numFmtId="0" fontId="3" fillId="5" borderId="0" xfId="0" applyFont="1" applyFill="1"/>
    <xf numFmtId="0" fontId="2" fillId="5" borderId="0" xfId="0" applyFont="1" applyFill="1" applyAlignment="1">
      <alignment horizontal="center" vertical="center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43" fontId="2" fillId="0" borderId="1" xfId="1" applyFont="1" applyFill="1" applyBorder="1" applyAlignment="1" applyProtection="1">
      <alignment vertical="center"/>
      <protection locked="0"/>
    </xf>
    <xf numFmtId="164" fontId="10" fillId="0" borderId="9" xfId="0" applyNumberFormat="1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49" fontId="10" fillId="0" borderId="6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left" vertical="center"/>
    </xf>
    <xf numFmtId="43" fontId="4" fillId="0" borderId="21" xfId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43" fontId="2" fillId="0" borderId="1" xfId="1" applyFont="1" applyFill="1" applyBorder="1" applyAlignment="1">
      <alignment horizontal="center" vertical="center"/>
    </xf>
    <xf numFmtId="43" fontId="2" fillId="0" borderId="1" xfId="1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4" fillId="0" borderId="21" xfId="0" applyFont="1" applyBorder="1" applyAlignment="1">
      <alignment vertical="center" wrapText="1"/>
    </xf>
    <xf numFmtId="0" fontId="2" fillId="0" borderId="21" xfId="0" applyFont="1" applyBorder="1" applyAlignment="1">
      <alignment vertical="center"/>
    </xf>
    <xf numFmtId="14" fontId="2" fillId="0" borderId="0" xfId="0" applyNumberFormat="1" applyFont="1" applyAlignment="1">
      <alignment horizontal="left"/>
    </xf>
    <xf numFmtId="0" fontId="13" fillId="0" borderId="0" xfId="2" quotePrefix="1" applyFont="1"/>
    <xf numFmtId="0" fontId="13" fillId="0" borderId="0" xfId="2" applyFont="1"/>
    <xf numFmtId="0" fontId="10" fillId="0" borderId="5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8" fillId="3" borderId="7" xfId="0" applyFont="1" applyFill="1" applyBorder="1" applyAlignment="1">
      <alignment horizontal="center" vertical="center"/>
    </xf>
    <xf numFmtId="0" fontId="4" fillId="0" borderId="17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43" fontId="2" fillId="0" borderId="0" xfId="1" applyFont="1" applyBorder="1" applyAlignment="1">
      <alignment vertical="center"/>
    </xf>
    <xf numFmtId="164" fontId="10" fillId="0" borderId="28" xfId="0" applyNumberFormat="1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164" fontId="10" fillId="0" borderId="1" xfId="0" applyNumberFormat="1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49" fontId="10" fillId="0" borderId="6" xfId="0" applyNumberFormat="1" applyFont="1" applyBorder="1" applyAlignment="1" applyProtection="1">
      <alignment horizontal="left" vertical="center" wrapText="1"/>
      <protection locked="0"/>
    </xf>
    <xf numFmtId="49" fontId="10" fillId="0" borderId="7" xfId="0" applyNumberFormat="1" applyFont="1" applyBorder="1" applyAlignment="1" applyProtection="1">
      <alignment horizontal="left" vertical="center" wrapText="1"/>
      <protection locked="0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0" fontId="9" fillId="2" borderId="21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10" fillId="0" borderId="6" xfId="0" applyNumberFormat="1" applyFont="1" applyBorder="1" applyAlignment="1" applyProtection="1">
      <alignment horizontal="center" vertical="center" wrapText="1"/>
      <protection locked="0"/>
    </xf>
    <xf numFmtId="49" fontId="10" fillId="0" borderId="7" xfId="0" applyNumberFormat="1" applyFont="1" applyBorder="1" applyAlignment="1" applyProtection="1">
      <alignment horizontal="center" vertical="center" wrapText="1"/>
      <protection locked="0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17" fontId="2" fillId="0" borderId="6" xfId="0" applyNumberFormat="1" applyFont="1" applyBorder="1" applyAlignment="1">
      <alignment horizontal="left" vertical="center"/>
    </xf>
    <xf numFmtId="0" fontId="9" fillId="2" borderId="2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center"/>
    </xf>
    <xf numFmtId="0" fontId="9" fillId="2" borderId="20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17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7" fontId="2" fillId="0" borderId="1" xfId="0" applyNumberFormat="1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10" fillId="0" borderId="10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</cellXfs>
  <cellStyles count="3">
    <cellStyle name="Hyperlink" xfId="2" builtinId="8"/>
    <cellStyle name="Komma" xfId="1" builtinId="3"/>
    <cellStyle name="Standaard" xfId="0" builtinId="0"/>
  </cellStyles>
  <dxfs count="0"/>
  <tableStyles count="0" defaultTableStyle="TableStyleMedium2" defaultPivotStyle="PivotStyleLight16"/>
  <colors>
    <mruColors>
      <color rgb="FFFF33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AE282-808E-45B0-87B5-B1657DD1A5E8}">
  <dimension ref="A1:B12"/>
  <sheetViews>
    <sheetView showGridLines="0" zoomScale="190" zoomScaleNormal="190" workbookViewId="0">
      <selection activeCell="C17" sqref="C17"/>
    </sheetView>
  </sheetViews>
  <sheetFormatPr defaultColWidth="8.86328125" defaultRowHeight="15" x14ac:dyDescent="0.4"/>
  <cols>
    <col min="1" max="1" width="8.86328125" style="2"/>
    <col min="2" max="2" width="26.59765625" style="2" customWidth="1"/>
    <col min="3" max="16384" width="8.86328125" style="2"/>
  </cols>
  <sheetData>
    <row r="1" spans="1:2" x14ac:dyDescent="0.4">
      <c r="A1" s="3" t="s">
        <v>138</v>
      </c>
    </row>
    <row r="2" spans="1:2" x14ac:dyDescent="0.4">
      <c r="A2" s="3"/>
    </row>
    <row r="3" spans="1:2" x14ac:dyDescent="0.4">
      <c r="A3" s="3" t="s">
        <v>106</v>
      </c>
    </row>
    <row r="5" spans="1:2" x14ac:dyDescent="0.4">
      <c r="A5" s="2" t="s">
        <v>67</v>
      </c>
      <c r="B5" s="66">
        <v>45505</v>
      </c>
    </row>
    <row r="7" spans="1:2" x14ac:dyDescent="0.4">
      <c r="A7" s="2" t="s">
        <v>68</v>
      </c>
      <c r="B7" s="67" t="s">
        <v>164</v>
      </c>
    </row>
    <row r="8" spans="1:2" x14ac:dyDescent="0.4">
      <c r="B8" s="68" t="s">
        <v>170</v>
      </c>
    </row>
    <row r="9" spans="1:2" x14ac:dyDescent="0.4">
      <c r="B9" s="68" t="s">
        <v>174</v>
      </c>
    </row>
    <row r="10" spans="1:2" x14ac:dyDescent="0.4">
      <c r="B10" s="67" t="s">
        <v>180</v>
      </c>
    </row>
    <row r="11" spans="1:2" x14ac:dyDescent="0.4">
      <c r="B11" s="67"/>
    </row>
    <row r="12" spans="1:2" x14ac:dyDescent="0.4">
      <c r="B12" s="67"/>
    </row>
  </sheetData>
  <hyperlinks>
    <hyperlink ref="B7" location="'9.1 - 9.5'!A1" display="Uitwerking 9.1 - 9.5" xr:uid="{437BBE0D-B07E-45E7-8113-F40C7BA6BCDA}"/>
    <hyperlink ref="B8" location="'9.6 - 9.7'!A1" display="Uitwerking 9.6 - 9.7" xr:uid="{DB0A63B5-9352-4831-8672-C344B4DAFBF1}"/>
    <hyperlink ref="B9" location="'9.8 - 9.9'!A1" display="Uitwerking 9.8 - 9.9" xr:uid="{B309FAB9-9AE4-431C-B250-A3DA49B44B63}"/>
    <hyperlink ref="B10" location="'9.10 - 9.15'!A1" display="Uitwerking 9.10 - 9.15" xr:uid="{51FC11D6-4AE5-4AA9-94E6-4927B27EC4BE}"/>
  </hyperlink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1494B-3D1E-4618-9BC2-28A1FEE6303E}">
  <dimension ref="A1:C103"/>
  <sheetViews>
    <sheetView topLeftCell="A87" zoomScale="175" zoomScaleNormal="175" workbookViewId="0">
      <selection activeCell="C69" sqref="C69"/>
    </sheetView>
  </sheetViews>
  <sheetFormatPr defaultColWidth="8.86328125" defaultRowHeight="15" x14ac:dyDescent="0.4"/>
  <cols>
    <col min="1" max="1" width="8.86328125" style="2"/>
    <col min="2" max="2" width="42" style="2" customWidth="1"/>
    <col min="3" max="16384" width="8.86328125" style="2"/>
  </cols>
  <sheetData>
    <row r="1" spans="1:2" x14ac:dyDescent="0.4">
      <c r="A1" s="3" t="s">
        <v>75</v>
      </c>
    </row>
    <row r="2" spans="1:2" x14ac:dyDescent="0.4">
      <c r="A2" s="3"/>
    </row>
    <row r="3" spans="1:2" x14ac:dyDescent="0.4">
      <c r="A3" s="3" t="s">
        <v>106</v>
      </c>
    </row>
    <row r="5" spans="1:2" x14ac:dyDescent="0.4">
      <c r="A5" s="3" t="s">
        <v>62</v>
      </c>
    </row>
    <row r="6" spans="1:2" x14ac:dyDescent="0.4">
      <c r="A6" s="2" t="s">
        <v>74</v>
      </c>
    </row>
    <row r="7" spans="1:2" x14ac:dyDescent="0.4">
      <c r="A7" s="2" t="s">
        <v>59</v>
      </c>
    </row>
    <row r="8" spans="1:2" x14ac:dyDescent="0.4">
      <c r="A8" s="2" t="s">
        <v>60</v>
      </c>
    </row>
    <row r="10" spans="1:2" s="4" customFormat="1" x14ac:dyDescent="0.4">
      <c r="A10" s="4" t="s">
        <v>63</v>
      </c>
      <c r="B10" s="4" t="s">
        <v>65</v>
      </c>
    </row>
    <row r="11" spans="1:2" x14ac:dyDescent="0.4">
      <c r="B11" s="2" t="s">
        <v>64</v>
      </c>
    </row>
    <row r="12" spans="1:2" x14ac:dyDescent="0.4">
      <c r="B12" s="2" t="s">
        <v>66</v>
      </c>
    </row>
    <row r="13" spans="1:2" x14ac:dyDescent="0.4">
      <c r="B13" s="2" t="s">
        <v>69</v>
      </c>
    </row>
    <row r="14" spans="1:2" x14ac:dyDescent="0.4">
      <c r="B14" s="2" t="s">
        <v>70</v>
      </c>
    </row>
    <row r="16" spans="1:2" s="4" customFormat="1" x14ac:dyDescent="0.4">
      <c r="A16" s="4" t="s">
        <v>63</v>
      </c>
      <c r="B16" s="4" t="s">
        <v>61</v>
      </c>
    </row>
    <row r="18" spans="1:3" x14ac:dyDescent="0.4">
      <c r="A18" s="3" t="s">
        <v>76</v>
      </c>
      <c r="C18" s="5"/>
    </row>
    <row r="19" spans="1:3" x14ac:dyDescent="0.4">
      <c r="A19" s="6">
        <v>200</v>
      </c>
      <c r="B19" s="2" t="s">
        <v>10</v>
      </c>
    </row>
    <row r="20" spans="1:3" x14ac:dyDescent="0.4">
      <c r="A20" s="6">
        <v>210</v>
      </c>
      <c r="B20" s="2" t="s">
        <v>11</v>
      </c>
    </row>
    <row r="21" spans="1:3" x14ac:dyDescent="0.4">
      <c r="A21" s="6">
        <v>300</v>
      </c>
      <c r="B21" s="2" t="s">
        <v>12</v>
      </c>
    </row>
    <row r="22" spans="1:3" x14ac:dyDescent="0.4">
      <c r="A22" s="6">
        <v>310</v>
      </c>
      <c r="B22" s="2" t="s">
        <v>13</v>
      </c>
    </row>
    <row r="23" spans="1:3" x14ac:dyDescent="0.4">
      <c r="A23" s="6">
        <v>400</v>
      </c>
      <c r="B23" s="2" t="s">
        <v>77</v>
      </c>
    </row>
    <row r="24" spans="1:3" x14ac:dyDescent="0.4">
      <c r="A24" s="6">
        <v>410</v>
      </c>
      <c r="B24" s="2" t="s">
        <v>78</v>
      </c>
    </row>
    <row r="25" spans="1:3" x14ac:dyDescent="0.4">
      <c r="A25" s="6">
        <v>420</v>
      </c>
      <c r="B25" s="2" t="s">
        <v>79</v>
      </c>
    </row>
    <row r="26" spans="1:3" x14ac:dyDescent="0.4">
      <c r="A26" s="6">
        <v>500</v>
      </c>
      <c r="B26" s="2" t="s">
        <v>14</v>
      </c>
    </row>
    <row r="27" spans="1:3" x14ac:dyDescent="0.4">
      <c r="A27" s="6">
        <v>510</v>
      </c>
      <c r="B27" s="2" t="s">
        <v>15</v>
      </c>
    </row>
    <row r="28" spans="1:3" x14ac:dyDescent="0.4">
      <c r="A28" s="6">
        <v>600</v>
      </c>
      <c r="B28" s="2" t="s">
        <v>16</v>
      </c>
    </row>
    <row r="29" spans="1:3" x14ac:dyDescent="0.4">
      <c r="A29" s="6">
        <v>680</v>
      </c>
      <c r="B29" s="2" t="s">
        <v>17</v>
      </c>
    </row>
    <row r="30" spans="1:3" x14ac:dyDescent="0.4">
      <c r="A30" s="6">
        <v>695</v>
      </c>
      <c r="B30" s="2" t="s">
        <v>80</v>
      </c>
    </row>
    <row r="31" spans="1:3" x14ac:dyDescent="0.4">
      <c r="A31" s="6">
        <v>700</v>
      </c>
      <c r="B31" s="2" t="s">
        <v>18</v>
      </c>
    </row>
    <row r="32" spans="1:3" x14ac:dyDescent="0.4">
      <c r="A32" s="6">
        <v>750</v>
      </c>
      <c r="B32" s="2" t="s">
        <v>81</v>
      </c>
    </row>
    <row r="33" spans="1:2" x14ac:dyDescent="0.4">
      <c r="A33" s="6">
        <v>760</v>
      </c>
      <c r="B33" s="2" t="s">
        <v>82</v>
      </c>
    </row>
    <row r="34" spans="1:2" x14ac:dyDescent="0.4">
      <c r="A34" s="6">
        <v>800</v>
      </c>
      <c r="B34" s="2" t="s">
        <v>83</v>
      </c>
    </row>
    <row r="35" spans="1:2" x14ac:dyDescent="0.4">
      <c r="A35" s="6">
        <v>820</v>
      </c>
      <c r="B35" s="2" t="s">
        <v>84</v>
      </c>
    </row>
    <row r="36" spans="1:2" x14ac:dyDescent="0.4">
      <c r="A36" s="7">
        <v>1000</v>
      </c>
      <c r="B36" s="2" t="s">
        <v>19</v>
      </c>
    </row>
    <row r="37" spans="1:2" x14ac:dyDescent="0.4">
      <c r="A37" s="7">
        <v>1050</v>
      </c>
      <c r="B37" s="2" t="s">
        <v>20</v>
      </c>
    </row>
    <row r="38" spans="1:2" x14ac:dyDescent="0.4">
      <c r="A38" s="7">
        <v>1060</v>
      </c>
      <c r="B38" s="2" t="s">
        <v>21</v>
      </c>
    </row>
    <row r="39" spans="1:2" x14ac:dyDescent="0.4">
      <c r="A39" s="7">
        <v>1070</v>
      </c>
      <c r="B39" s="2" t="s">
        <v>22</v>
      </c>
    </row>
    <row r="40" spans="1:2" x14ac:dyDescent="0.4">
      <c r="A40" s="7">
        <v>1080</v>
      </c>
      <c r="B40" s="2" t="s">
        <v>23</v>
      </c>
    </row>
    <row r="41" spans="1:2" x14ac:dyDescent="0.4">
      <c r="A41" s="7">
        <v>1090</v>
      </c>
      <c r="B41" s="2" t="s">
        <v>85</v>
      </c>
    </row>
    <row r="42" spans="1:2" x14ac:dyDescent="0.4">
      <c r="A42" s="7">
        <v>1100</v>
      </c>
      <c r="B42" s="2" t="s">
        <v>24</v>
      </c>
    </row>
    <row r="43" spans="1:2" x14ac:dyDescent="0.4">
      <c r="A43" s="7">
        <v>1150</v>
      </c>
      <c r="B43" s="2" t="s">
        <v>86</v>
      </c>
    </row>
    <row r="44" spans="1:2" x14ac:dyDescent="0.4">
      <c r="A44" s="7">
        <v>1180</v>
      </c>
      <c r="B44" s="2" t="s">
        <v>87</v>
      </c>
    </row>
    <row r="45" spans="1:2" x14ac:dyDescent="0.4">
      <c r="A45" s="7">
        <v>1200</v>
      </c>
      <c r="B45" s="2" t="s">
        <v>25</v>
      </c>
    </row>
    <row r="46" spans="1:2" x14ac:dyDescent="0.4">
      <c r="A46" s="7">
        <v>1240</v>
      </c>
      <c r="B46" s="2" t="s">
        <v>26</v>
      </c>
    </row>
    <row r="47" spans="1:2" x14ac:dyDescent="0.4">
      <c r="A47" s="7">
        <v>1260</v>
      </c>
      <c r="B47" s="2" t="s">
        <v>27</v>
      </c>
    </row>
    <row r="48" spans="1:2" x14ac:dyDescent="0.4">
      <c r="A48" s="7">
        <v>1270</v>
      </c>
      <c r="B48" s="2" t="s">
        <v>28</v>
      </c>
    </row>
    <row r="49" spans="1:2" x14ac:dyDescent="0.4">
      <c r="A49" s="7">
        <v>1280</v>
      </c>
      <c r="B49" s="2" t="s">
        <v>29</v>
      </c>
    </row>
    <row r="50" spans="1:2" x14ac:dyDescent="0.4">
      <c r="A50" s="7">
        <v>1300</v>
      </c>
      <c r="B50" s="2" t="s">
        <v>88</v>
      </c>
    </row>
    <row r="51" spans="1:2" x14ac:dyDescent="0.4">
      <c r="A51" s="7">
        <v>1350</v>
      </c>
      <c r="B51" s="2" t="s">
        <v>89</v>
      </c>
    </row>
    <row r="52" spans="1:2" x14ac:dyDescent="0.4">
      <c r="A52" s="7">
        <v>1400</v>
      </c>
      <c r="B52" s="2" t="s">
        <v>30</v>
      </c>
    </row>
    <row r="53" spans="1:2" x14ac:dyDescent="0.4">
      <c r="A53" s="7">
        <v>1500</v>
      </c>
      <c r="B53" s="2" t="s">
        <v>31</v>
      </c>
    </row>
    <row r="54" spans="1:2" x14ac:dyDescent="0.4">
      <c r="A54" s="7">
        <v>1520</v>
      </c>
      <c r="B54" s="2" t="s">
        <v>32</v>
      </c>
    </row>
    <row r="55" spans="1:2" x14ac:dyDescent="0.4">
      <c r="A55" s="7">
        <v>1540</v>
      </c>
      <c r="B55" s="2" t="s">
        <v>90</v>
      </c>
    </row>
    <row r="56" spans="1:2" x14ac:dyDescent="0.4">
      <c r="A56" s="7">
        <v>1550</v>
      </c>
      <c r="B56" s="2" t="s">
        <v>157</v>
      </c>
    </row>
    <row r="57" spans="1:2" x14ac:dyDescent="0.4">
      <c r="A57" s="7">
        <v>1600</v>
      </c>
      <c r="B57" s="2" t="s">
        <v>33</v>
      </c>
    </row>
    <row r="58" spans="1:2" x14ac:dyDescent="0.4">
      <c r="A58" s="7">
        <v>1650</v>
      </c>
      <c r="B58" s="2" t="s">
        <v>34</v>
      </c>
    </row>
    <row r="59" spans="1:2" x14ac:dyDescent="0.4">
      <c r="A59" s="7">
        <v>1660</v>
      </c>
      <c r="B59" s="2" t="s">
        <v>35</v>
      </c>
    </row>
    <row r="60" spans="1:2" x14ac:dyDescent="0.4">
      <c r="A60" s="7">
        <v>1665</v>
      </c>
      <c r="B60" s="2" t="s">
        <v>91</v>
      </c>
    </row>
    <row r="61" spans="1:2" x14ac:dyDescent="0.4">
      <c r="A61" s="7">
        <v>1680</v>
      </c>
      <c r="B61" s="2" t="s">
        <v>36</v>
      </c>
    </row>
    <row r="62" spans="1:2" x14ac:dyDescent="0.4">
      <c r="A62" s="7">
        <v>3000</v>
      </c>
      <c r="B62" s="2" t="s">
        <v>37</v>
      </c>
    </row>
    <row r="63" spans="1:2" x14ac:dyDescent="0.4">
      <c r="A63" s="7">
        <v>3100</v>
      </c>
      <c r="B63" s="2" t="s">
        <v>92</v>
      </c>
    </row>
    <row r="64" spans="1:2" x14ac:dyDescent="0.4">
      <c r="A64" s="7">
        <v>3200</v>
      </c>
      <c r="B64" s="2" t="s">
        <v>93</v>
      </c>
    </row>
    <row r="65" spans="1:2" x14ac:dyDescent="0.4">
      <c r="A65" s="7">
        <v>3300</v>
      </c>
      <c r="B65" s="2" t="s">
        <v>94</v>
      </c>
    </row>
    <row r="66" spans="1:2" x14ac:dyDescent="0.4">
      <c r="A66" s="7">
        <v>4000</v>
      </c>
      <c r="B66" s="2" t="s">
        <v>38</v>
      </c>
    </row>
    <row r="67" spans="1:2" x14ac:dyDescent="0.4">
      <c r="A67" s="7">
        <v>4050</v>
      </c>
      <c r="B67" s="2" t="s">
        <v>39</v>
      </c>
    </row>
    <row r="68" spans="1:2" x14ac:dyDescent="0.4">
      <c r="A68" s="7">
        <v>4070</v>
      </c>
      <c r="B68" s="2" t="s">
        <v>150</v>
      </c>
    </row>
    <row r="69" spans="1:2" x14ac:dyDescent="0.4">
      <c r="A69" s="7">
        <v>4080</v>
      </c>
      <c r="B69" s="2" t="s">
        <v>156</v>
      </c>
    </row>
    <row r="70" spans="1:2" x14ac:dyDescent="0.4">
      <c r="A70" s="7">
        <v>4100</v>
      </c>
      <c r="B70" s="2" t="s">
        <v>40</v>
      </c>
    </row>
    <row r="71" spans="1:2" x14ac:dyDescent="0.4">
      <c r="A71" s="7">
        <v>4120</v>
      </c>
      <c r="B71" s="2" t="s">
        <v>41</v>
      </c>
    </row>
    <row r="72" spans="1:2" x14ac:dyDescent="0.4">
      <c r="A72" s="7">
        <v>4150</v>
      </c>
      <c r="B72" s="2" t="s">
        <v>95</v>
      </c>
    </row>
    <row r="73" spans="1:2" x14ac:dyDescent="0.4">
      <c r="A73" s="7">
        <v>4200</v>
      </c>
      <c r="B73" s="2" t="s">
        <v>42</v>
      </c>
    </row>
    <row r="74" spans="1:2" x14ac:dyDescent="0.4">
      <c r="A74" s="7">
        <v>4250</v>
      </c>
      <c r="B74" s="2" t="s">
        <v>43</v>
      </c>
    </row>
    <row r="75" spans="1:2" x14ac:dyDescent="0.4">
      <c r="A75" s="7">
        <v>4300</v>
      </c>
      <c r="B75" s="2" t="s">
        <v>44</v>
      </c>
    </row>
    <row r="76" spans="1:2" x14ac:dyDescent="0.4">
      <c r="A76" s="7">
        <v>4350</v>
      </c>
      <c r="B76" s="2" t="s">
        <v>45</v>
      </c>
    </row>
    <row r="77" spans="1:2" x14ac:dyDescent="0.4">
      <c r="A77" s="7">
        <v>4400</v>
      </c>
      <c r="B77" s="2" t="s">
        <v>46</v>
      </c>
    </row>
    <row r="78" spans="1:2" x14ac:dyDescent="0.4">
      <c r="A78" s="7">
        <v>4500</v>
      </c>
      <c r="B78" s="2" t="s">
        <v>96</v>
      </c>
    </row>
    <row r="79" spans="1:2" x14ac:dyDescent="0.4">
      <c r="A79" s="7">
        <v>4600</v>
      </c>
      <c r="B79" s="2" t="s">
        <v>47</v>
      </c>
    </row>
    <row r="80" spans="1:2" x14ac:dyDescent="0.4">
      <c r="A80" s="7">
        <v>4650</v>
      </c>
      <c r="B80" s="2" t="s">
        <v>48</v>
      </c>
    </row>
    <row r="81" spans="1:2" x14ac:dyDescent="0.4">
      <c r="A81" s="7">
        <v>4700</v>
      </c>
      <c r="B81" s="2" t="s">
        <v>58</v>
      </c>
    </row>
    <row r="82" spans="1:2" x14ac:dyDescent="0.4">
      <c r="A82" s="7">
        <v>4750</v>
      </c>
      <c r="B82" s="2" t="s">
        <v>97</v>
      </c>
    </row>
    <row r="83" spans="1:2" x14ac:dyDescent="0.4">
      <c r="A83" s="7">
        <v>4800</v>
      </c>
      <c r="B83" s="2" t="s">
        <v>98</v>
      </c>
    </row>
    <row r="84" spans="1:2" x14ac:dyDescent="0.4">
      <c r="A84" s="7">
        <v>4950</v>
      </c>
      <c r="B84" s="2" t="s">
        <v>99</v>
      </c>
    </row>
    <row r="85" spans="1:2" x14ac:dyDescent="0.4">
      <c r="A85" s="7">
        <v>4960</v>
      </c>
      <c r="B85" s="2" t="s">
        <v>49</v>
      </c>
    </row>
    <row r="86" spans="1:2" x14ac:dyDescent="0.4">
      <c r="A86" s="7">
        <v>4970</v>
      </c>
      <c r="B86" s="2" t="s">
        <v>50</v>
      </c>
    </row>
    <row r="87" spans="1:2" x14ac:dyDescent="0.4">
      <c r="A87" s="7">
        <v>4990</v>
      </c>
      <c r="B87" s="2" t="s">
        <v>51</v>
      </c>
    </row>
    <row r="88" spans="1:2" x14ac:dyDescent="0.4">
      <c r="A88" s="7">
        <v>7000</v>
      </c>
      <c r="B88" s="2" t="s">
        <v>52</v>
      </c>
    </row>
    <row r="89" spans="1:2" x14ac:dyDescent="0.4">
      <c r="A89" s="7">
        <v>7400</v>
      </c>
      <c r="B89" s="2" t="s">
        <v>100</v>
      </c>
    </row>
    <row r="90" spans="1:2" x14ac:dyDescent="0.4">
      <c r="A90" s="7">
        <v>7500</v>
      </c>
      <c r="B90" s="2" t="s">
        <v>101</v>
      </c>
    </row>
    <row r="91" spans="1:2" x14ac:dyDescent="0.4">
      <c r="A91" s="7">
        <v>8200</v>
      </c>
      <c r="B91" s="2" t="s">
        <v>53</v>
      </c>
    </row>
    <row r="92" spans="1:2" x14ac:dyDescent="0.4">
      <c r="A92" s="7">
        <v>8300</v>
      </c>
      <c r="B92" s="2" t="s">
        <v>102</v>
      </c>
    </row>
    <row r="93" spans="1:2" x14ac:dyDescent="0.4">
      <c r="A93" s="7">
        <v>8400</v>
      </c>
      <c r="B93" s="2" t="s">
        <v>54</v>
      </c>
    </row>
    <row r="94" spans="1:2" x14ac:dyDescent="0.4">
      <c r="A94" s="7">
        <v>8500</v>
      </c>
      <c r="B94" s="2" t="s">
        <v>55</v>
      </c>
    </row>
    <row r="95" spans="1:2" x14ac:dyDescent="0.4">
      <c r="A95" s="7">
        <v>8550</v>
      </c>
      <c r="B95" s="2" t="s">
        <v>56</v>
      </c>
    </row>
    <row r="96" spans="1:2" x14ac:dyDescent="0.4">
      <c r="A96" s="7">
        <v>8600</v>
      </c>
      <c r="B96" s="2" t="s">
        <v>103</v>
      </c>
    </row>
    <row r="97" spans="1:3" x14ac:dyDescent="0.4">
      <c r="A97" s="7">
        <v>9000</v>
      </c>
      <c r="B97" s="2" t="s">
        <v>104</v>
      </c>
    </row>
    <row r="98" spans="1:3" x14ac:dyDescent="0.4">
      <c r="A98" s="7">
        <v>9100</v>
      </c>
      <c r="B98" s="2" t="s">
        <v>57</v>
      </c>
    </row>
    <row r="99" spans="1:3" x14ac:dyDescent="0.4">
      <c r="A99" s="7">
        <v>9600</v>
      </c>
      <c r="B99" s="2" t="s">
        <v>73</v>
      </c>
    </row>
    <row r="100" spans="1:3" x14ac:dyDescent="0.4">
      <c r="A100" s="21"/>
      <c r="B100" s="8"/>
      <c r="C100" s="8"/>
    </row>
    <row r="101" spans="1:3" x14ac:dyDescent="0.4">
      <c r="A101" s="21"/>
      <c r="B101" s="8"/>
      <c r="C101" s="8"/>
    </row>
    <row r="102" spans="1:3" x14ac:dyDescent="0.4">
      <c r="A102" s="9"/>
      <c r="B102" s="8"/>
      <c r="C102" s="8"/>
    </row>
    <row r="103" spans="1:3" x14ac:dyDescent="0.4">
      <c r="A103" s="9"/>
      <c r="B103" s="8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0E75B-EE33-4782-BB99-86B03287A953}">
  <dimension ref="A1:M107"/>
  <sheetViews>
    <sheetView showGridLines="0" topLeftCell="A55" workbookViewId="0">
      <selection activeCell="B58" sqref="B58:B64"/>
    </sheetView>
  </sheetViews>
  <sheetFormatPr defaultColWidth="8.86328125" defaultRowHeight="15" x14ac:dyDescent="0.4"/>
  <cols>
    <col min="1" max="1" width="2.86328125" style="2" customWidth="1"/>
    <col min="2" max="2" width="14.265625" style="1" customWidth="1"/>
    <col min="3" max="3" width="11.59765625" style="1" customWidth="1"/>
    <col min="4" max="4" width="11.265625" style="1" customWidth="1"/>
    <col min="5" max="5" width="11.59765625" style="1" customWidth="1"/>
    <col min="6" max="6" width="13.1328125" style="1" customWidth="1"/>
    <col min="7" max="7" width="14.86328125" style="1" customWidth="1"/>
    <col min="8" max="8" width="9.73046875" style="1" customWidth="1"/>
    <col min="9" max="9" width="14" style="1" customWidth="1"/>
    <col min="10" max="10" width="13.265625" style="1" customWidth="1"/>
    <col min="11" max="11" width="11.59765625" style="1" customWidth="1"/>
    <col min="12" max="12" width="10.73046875" style="1" customWidth="1"/>
    <col min="13" max="13" width="2.3984375" style="1" customWidth="1"/>
    <col min="14" max="16384" width="8.86328125" style="1"/>
  </cols>
  <sheetData>
    <row r="1" spans="1:10" x14ac:dyDescent="0.4">
      <c r="B1" s="22" t="s">
        <v>137</v>
      </c>
      <c r="D1" s="22" t="s">
        <v>168</v>
      </c>
      <c r="E1" s="22"/>
    </row>
    <row r="2" spans="1:10" x14ac:dyDescent="0.4">
      <c r="B2" s="22"/>
      <c r="D2" s="22"/>
      <c r="E2" s="22"/>
    </row>
    <row r="3" spans="1:10" x14ac:dyDescent="0.4">
      <c r="B3" s="22"/>
      <c r="D3" s="22"/>
      <c r="E3" s="22"/>
    </row>
    <row r="4" spans="1:10" ht="18" customHeight="1" x14ac:dyDescent="0.4">
      <c r="B4" s="22" t="s">
        <v>107</v>
      </c>
      <c r="D4" s="22"/>
      <c r="E4" s="22"/>
    </row>
    <row r="5" spans="1:10" ht="18" customHeight="1" x14ac:dyDescent="0.4">
      <c r="A5" s="2" t="s">
        <v>4</v>
      </c>
      <c r="B5" s="1" t="s">
        <v>151</v>
      </c>
      <c r="D5" s="22"/>
      <c r="E5" s="22"/>
    </row>
    <row r="6" spans="1:10" ht="18" customHeight="1" x14ac:dyDescent="0.4">
      <c r="B6" s="107" t="s">
        <v>7</v>
      </c>
      <c r="C6" s="108"/>
      <c r="D6" s="108"/>
      <c r="E6" s="108"/>
      <c r="F6" s="108"/>
      <c r="G6" s="108"/>
      <c r="H6" s="108"/>
      <c r="I6" s="108"/>
      <c r="J6" s="74" t="s">
        <v>8</v>
      </c>
    </row>
    <row r="7" spans="1:10" ht="18" customHeight="1" x14ac:dyDescent="0.4">
      <c r="B7" s="101" t="s">
        <v>9</v>
      </c>
      <c r="C7" s="114"/>
      <c r="D7" s="114"/>
      <c r="E7" s="115"/>
      <c r="F7" s="116" t="s">
        <v>6</v>
      </c>
      <c r="G7" s="104" t="s">
        <v>0</v>
      </c>
      <c r="H7" s="105"/>
      <c r="I7" s="94" t="s">
        <v>2</v>
      </c>
      <c r="J7" s="110" t="s">
        <v>3</v>
      </c>
    </row>
    <row r="8" spans="1:10" ht="18" customHeight="1" x14ac:dyDescent="0.4">
      <c r="B8" s="26" t="s">
        <v>71</v>
      </c>
      <c r="C8" s="10" t="s">
        <v>72</v>
      </c>
      <c r="D8" s="10"/>
      <c r="E8" s="29"/>
      <c r="F8" s="101"/>
      <c r="G8" s="104"/>
      <c r="H8" s="105"/>
      <c r="I8" s="106"/>
      <c r="J8" s="94"/>
    </row>
    <row r="9" spans="1:10" ht="18" customHeight="1" x14ac:dyDescent="0.4">
      <c r="B9" s="11">
        <v>4000</v>
      </c>
      <c r="C9" s="84" t="str">
        <f>_xlfn.XLOOKUP(B9,'H 9 aanwijzingen'!$A$19:$A$99,'H 9 aanwijzingen'!$B$19:$B$99,"",1)</f>
        <v>Loonkosten</v>
      </c>
      <c r="D9" s="85"/>
      <c r="E9" s="86"/>
      <c r="F9" s="12"/>
      <c r="G9" s="87" t="s">
        <v>158</v>
      </c>
      <c r="H9" s="87"/>
      <c r="I9" s="30">
        <v>1170</v>
      </c>
      <c r="J9" s="31"/>
    </row>
    <row r="10" spans="1:10" ht="18" customHeight="1" x14ac:dyDescent="0.4">
      <c r="B10" s="11">
        <v>1520</v>
      </c>
      <c r="C10" s="84" t="str">
        <f>_xlfn.XLOOKUP(B10,'H 9 aanwijzingen'!$A$19:$A$99,'H 9 aanwijzingen'!$B$19:$B$99,"",1)</f>
        <v>Af te dragen loonheffingen</v>
      </c>
      <c r="D10" s="85"/>
      <c r="E10" s="86"/>
      <c r="F10" s="12"/>
      <c r="G10" s="87" t="s">
        <v>158</v>
      </c>
      <c r="H10" s="87"/>
      <c r="I10" s="33"/>
      <c r="J10" s="56">
        <v>104.17</v>
      </c>
    </row>
    <row r="11" spans="1:10" ht="18" customHeight="1" x14ac:dyDescent="0.4">
      <c r="B11" s="11">
        <v>1500</v>
      </c>
      <c r="C11" s="84" t="str">
        <f>_xlfn.XLOOKUP(B11,'H 9 aanwijzingen'!$A$19:$A$99,'H 9 aanwijzingen'!$B$19:$B$99,"",1)</f>
        <v>Te betalen nettolonen</v>
      </c>
      <c r="D11" s="85"/>
      <c r="E11" s="86"/>
      <c r="F11" s="12"/>
      <c r="G11" s="87" t="s">
        <v>158</v>
      </c>
      <c r="H11" s="87"/>
      <c r="I11" s="34"/>
      <c r="J11" s="30">
        <v>1065.83</v>
      </c>
    </row>
    <row r="12" spans="1:10" ht="18" customHeight="1" x14ac:dyDescent="0.4">
      <c r="B12" s="11"/>
      <c r="C12" s="84" t="str">
        <f>_xlfn.XLOOKUP(B12,'H 9 aanwijzingen'!$A$19:$A$99,'H 9 aanwijzingen'!$B$19:$B$99,"",1)</f>
        <v/>
      </c>
      <c r="D12" s="85"/>
      <c r="E12" s="86"/>
      <c r="F12" s="12"/>
      <c r="G12" s="92"/>
      <c r="H12" s="92"/>
      <c r="I12" s="23"/>
      <c r="J12" s="24"/>
    </row>
    <row r="13" spans="1:10" ht="18" customHeight="1" x14ac:dyDescent="0.4">
      <c r="B13" s="14"/>
      <c r="C13" s="15"/>
      <c r="D13" s="15"/>
      <c r="E13" s="15"/>
      <c r="F13" s="16"/>
      <c r="G13" s="20"/>
      <c r="H13" s="13"/>
      <c r="I13" s="18"/>
    </row>
    <row r="14" spans="1:10" ht="18" customHeight="1" x14ac:dyDescent="0.4">
      <c r="A14" s="2" t="s">
        <v>5</v>
      </c>
      <c r="B14" s="1" t="s">
        <v>152</v>
      </c>
    </row>
    <row r="15" spans="1:10" ht="18" customHeight="1" x14ac:dyDescent="0.4">
      <c r="B15" s="107" t="s">
        <v>7</v>
      </c>
      <c r="C15" s="108"/>
      <c r="D15" s="108"/>
      <c r="E15" s="108"/>
      <c r="F15" s="108"/>
      <c r="G15" s="108"/>
      <c r="H15" s="108"/>
      <c r="I15" s="108"/>
      <c r="J15" s="74" t="s">
        <v>8</v>
      </c>
    </row>
    <row r="16" spans="1:10" ht="18" customHeight="1" x14ac:dyDescent="0.4">
      <c r="B16" s="106" t="s">
        <v>9</v>
      </c>
      <c r="C16" s="106"/>
      <c r="D16" s="106"/>
      <c r="E16" s="106"/>
      <c r="F16" s="106" t="s">
        <v>6</v>
      </c>
      <c r="G16" s="106" t="s">
        <v>0</v>
      </c>
      <c r="H16" s="106"/>
      <c r="I16" s="106" t="s">
        <v>2</v>
      </c>
      <c r="J16" s="106" t="s">
        <v>3</v>
      </c>
    </row>
    <row r="17" spans="1:13" ht="18" customHeight="1" x14ac:dyDescent="0.4">
      <c r="B17" s="27" t="s">
        <v>71</v>
      </c>
      <c r="C17" s="111" t="s">
        <v>127</v>
      </c>
      <c r="D17" s="112"/>
      <c r="E17" s="113"/>
      <c r="F17" s="106"/>
      <c r="G17" s="106"/>
      <c r="H17" s="106"/>
      <c r="I17" s="106"/>
      <c r="J17" s="106"/>
    </row>
    <row r="18" spans="1:13" ht="18" customHeight="1" x14ac:dyDescent="0.4">
      <c r="B18" s="52">
        <v>4050</v>
      </c>
      <c r="C18" s="124" t="str">
        <f>_xlfn.XLOOKUP(B18,'H 9 aanwijzingen'!$A$19:$A$99,'H 9 aanwijzingen'!$B$19:$B$99,"",1)</f>
        <v>Sociale lasten</v>
      </c>
      <c r="D18" s="125"/>
      <c r="E18" s="126"/>
      <c r="F18" s="53"/>
      <c r="G18" s="87" t="s">
        <v>158</v>
      </c>
      <c r="H18" s="87"/>
      <c r="I18" s="30">
        <v>204.81</v>
      </c>
      <c r="J18" s="31"/>
    </row>
    <row r="19" spans="1:13" ht="18" customHeight="1" x14ac:dyDescent="0.4">
      <c r="B19" s="11">
        <v>1520</v>
      </c>
      <c r="C19" s="127" t="str">
        <f>_xlfn.XLOOKUP(B19,'H 9 aanwijzingen'!$A$19:$A$99,'H 9 aanwijzingen'!$B$19:$B$99,"",1)</f>
        <v>Af te dragen loonheffingen</v>
      </c>
      <c r="D19" s="128"/>
      <c r="E19" s="129"/>
      <c r="F19" s="12"/>
      <c r="G19" s="87" t="s">
        <v>158</v>
      </c>
      <c r="H19" s="87"/>
      <c r="I19" s="30"/>
      <c r="J19" s="30">
        <v>204.81</v>
      </c>
    </row>
    <row r="20" spans="1:13" ht="18" customHeight="1" x14ac:dyDescent="0.4">
      <c r="B20" s="11">
        <v>4080</v>
      </c>
      <c r="C20" s="84" t="s">
        <v>156</v>
      </c>
      <c r="D20" s="85"/>
      <c r="E20" s="86"/>
      <c r="F20" s="12"/>
      <c r="G20" s="87" t="s">
        <v>158</v>
      </c>
      <c r="H20" s="87"/>
      <c r="I20" s="33">
        <v>93.6</v>
      </c>
      <c r="J20" s="56"/>
    </row>
    <row r="21" spans="1:13" ht="18" customHeight="1" x14ac:dyDescent="0.4">
      <c r="B21" s="11">
        <v>4050</v>
      </c>
      <c r="C21" s="84" t="s">
        <v>39</v>
      </c>
      <c r="D21" s="85"/>
      <c r="E21" s="86"/>
      <c r="F21" s="12"/>
      <c r="G21" s="87" t="s">
        <v>158</v>
      </c>
      <c r="H21" s="87"/>
      <c r="I21" s="33">
        <v>14.04</v>
      </c>
      <c r="J21" s="56"/>
    </row>
    <row r="22" spans="1:13" ht="18" customHeight="1" x14ac:dyDescent="0.4">
      <c r="B22" s="11">
        <v>1550</v>
      </c>
      <c r="C22" s="84" t="s">
        <v>157</v>
      </c>
      <c r="D22" s="85"/>
      <c r="E22" s="86"/>
      <c r="F22" s="12"/>
      <c r="G22" s="87" t="s">
        <v>158</v>
      </c>
      <c r="H22" s="87"/>
      <c r="I22" s="33"/>
      <c r="J22" s="56">
        <v>107.64</v>
      </c>
    </row>
    <row r="23" spans="1:13" ht="18" customHeight="1" x14ac:dyDescent="0.4">
      <c r="B23" s="11"/>
      <c r="C23" s="84" t="str">
        <f>_xlfn.XLOOKUP(B23,'H 9 aanwijzingen'!$A$19:$A$99,'H 9 aanwijzingen'!$B$19:$B$99,"",1)</f>
        <v/>
      </c>
      <c r="D23" s="85"/>
      <c r="E23" s="86"/>
      <c r="F23" s="12"/>
      <c r="G23" s="87"/>
      <c r="H23" s="87"/>
      <c r="I23" s="30"/>
      <c r="J23" s="31"/>
    </row>
    <row r="24" spans="1:13" ht="18" customHeight="1" x14ac:dyDescent="0.4"/>
    <row r="25" spans="1:13" ht="18" customHeight="1" x14ac:dyDescent="0.4"/>
    <row r="26" spans="1:13" ht="18" customHeight="1" x14ac:dyDescent="0.4">
      <c r="B26" s="22" t="s">
        <v>110</v>
      </c>
    </row>
    <row r="27" spans="1:13" ht="18" customHeight="1" x14ac:dyDescent="0.4">
      <c r="A27" s="2" t="s">
        <v>4</v>
      </c>
      <c r="B27" s="1" t="s">
        <v>111</v>
      </c>
    </row>
    <row r="28" spans="1:13" ht="10.9" customHeight="1" x14ac:dyDescent="0.4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</row>
    <row r="29" spans="1:13" x14ac:dyDescent="0.45">
      <c r="A29" s="37"/>
      <c r="B29" s="38" t="s">
        <v>112</v>
      </c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</row>
    <row r="30" spans="1:13" ht="10.9" customHeight="1" x14ac:dyDescent="0.4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</row>
    <row r="31" spans="1:13" ht="18" customHeight="1" x14ac:dyDescent="0.45">
      <c r="A31" s="37"/>
      <c r="B31" s="39" t="s">
        <v>109</v>
      </c>
      <c r="C31" s="40">
        <v>20</v>
      </c>
      <c r="D31" s="37"/>
      <c r="E31" s="117" t="s">
        <v>113</v>
      </c>
      <c r="F31" s="118"/>
      <c r="G31" s="41" t="s">
        <v>153</v>
      </c>
      <c r="H31" s="37"/>
      <c r="I31" s="42" t="s">
        <v>114</v>
      </c>
      <c r="J31" s="42"/>
      <c r="K31" s="43" t="s">
        <v>154</v>
      </c>
      <c r="L31" s="37"/>
      <c r="M31" s="37"/>
    </row>
    <row r="32" spans="1:13" ht="18" customHeight="1" x14ac:dyDescent="0.45">
      <c r="A32" s="37"/>
      <c r="B32" s="39" t="s">
        <v>115</v>
      </c>
      <c r="C32" s="44">
        <v>8700</v>
      </c>
      <c r="D32" s="37"/>
      <c r="E32" s="117" t="s">
        <v>116</v>
      </c>
      <c r="F32" s="118"/>
      <c r="G32" s="61">
        <f>C32+J37+J38</f>
        <v>7294.17</v>
      </c>
      <c r="H32" s="37"/>
      <c r="I32" s="37"/>
      <c r="J32" s="37"/>
      <c r="K32" s="37"/>
      <c r="L32" s="37"/>
      <c r="M32" s="37"/>
    </row>
    <row r="33" spans="1:13" ht="10.9" customHeight="1" x14ac:dyDescent="0.4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</row>
    <row r="34" spans="1:13" x14ac:dyDescent="0.4">
      <c r="A34" s="36"/>
      <c r="B34" s="45" t="s">
        <v>117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</row>
    <row r="35" spans="1:13" ht="10.9" customHeight="1" x14ac:dyDescent="0.4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</row>
    <row r="36" spans="1:13" ht="30" x14ac:dyDescent="0.4">
      <c r="A36" s="36"/>
      <c r="B36" s="27" t="s">
        <v>108</v>
      </c>
      <c r="C36" s="27" t="s">
        <v>118</v>
      </c>
      <c r="D36" s="27" t="s">
        <v>119</v>
      </c>
      <c r="E36" s="106" t="s">
        <v>0</v>
      </c>
      <c r="F36" s="106"/>
      <c r="G36" s="27" t="s">
        <v>120</v>
      </c>
      <c r="H36" s="27" t="s">
        <v>121</v>
      </c>
      <c r="I36" s="27" t="s">
        <v>126</v>
      </c>
      <c r="J36" s="27" t="s">
        <v>1</v>
      </c>
      <c r="K36" s="27" t="s">
        <v>122</v>
      </c>
      <c r="L36" s="27" t="s">
        <v>123</v>
      </c>
      <c r="M36" s="36"/>
    </row>
    <row r="37" spans="1:13" ht="18" customHeight="1" x14ac:dyDescent="0.45">
      <c r="A37" s="46"/>
      <c r="B37" s="57">
        <v>45404</v>
      </c>
      <c r="C37" s="58" t="s">
        <v>139</v>
      </c>
      <c r="D37" s="59"/>
      <c r="E37" s="119" t="str">
        <f>G19</f>
        <v>april</v>
      </c>
      <c r="F37" s="119"/>
      <c r="G37" s="59"/>
      <c r="H37" s="60"/>
      <c r="I37" s="60"/>
      <c r="J37" s="61">
        <v>-1065.83</v>
      </c>
      <c r="K37" s="50"/>
      <c r="L37" s="48"/>
      <c r="M37" s="46"/>
    </row>
    <row r="38" spans="1:13" ht="18" customHeight="1" x14ac:dyDescent="0.45">
      <c r="A38" s="46"/>
      <c r="B38" s="57">
        <v>45404</v>
      </c>
      <c r="C38" s="58" t="s">
        <v>140</v>
      </c>
      <c r="D38" s="59"/>
      <c r="E38" s="120">
        <v>45352</v>
      </c>
      <c r="F38" s="121"/>
      <c r="G38" s="34"/>
      <c r="H38" s="34"/>
      <c r="I38" s="34"/>
      <c r="J38" s="62">
        <v>-340</v>
      </c>
      <c r="K38" s="50"/>
      <c r="L38" s="48"/>
      <c r="M38" s="46"/>
    </row>
    <row r="39" spans="1:13" ht="18" customHeight="1" x14ac:dyDescent="0.45">
      <c r="A39" s="37"/>
      <c r="B39" s="47"/>
      <c r="C39" s="48"/>
      <c r="D39" s="49"/>
      <c r="E39" s="122"/>
      <c r="F39" s="123"/>
      <c r="G39" s="35"/>
      <c r="H39" s="35"/>
      <c r="I39" s="35"/>
      <c r="J39" s="51"/>
      <c r="K39" s="35"/>
      <c r="L39" s="49"/>
      <c r="M39" s="37"/>
    </row>
    <row r="40" spans="1:13" ht="10.9" customHeight="1" x14ac:dyDescent="0.4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</row>
    <row r="41" spans="1:13" x14ac:dyDescent="0.4">
      <c r="B41" s="22"/>
    </row>
    <row r="42" spans="1:13" x14ac:dyDescent="0.4">
      <c r="A42" s="2" t="s">
        <v>5</v>
      </c>
      <c r="B42" s="1" t="s">
        <v>105</v>
      </c>
    </row>
    <row r="43" spans="1:13" x14ac:dyDescent="0.4">
      <c r="B43" s="107" t="s">
        <v>7</v>
      </c>
      <c r="C43" s="108"/>
      <c r="D43" s="108"/>
      <c r="E43" s="108"/>
      <c r="F43" s="108"/>
      <c r="G43" s="108"/>
      <c r="H43" s="108"/>
      <c r="I43" s="108"/>
      <c r="J43" s="74" t="s">
        <v>8</v>
      </c>
    </row>
    <row r="44" spans="1:13" x14ac:dyDescent="0.4">
      <c r="B44" s="97" t="s">
        <v>9</v>
      </c>
      <c r="C44" s="98"/>
      <c r="D44" s="98"/>
      <c r="E44" s="99"/>
      <c r="F44" s="100" t="s">
        <v>6</v>
      </c>
      <c r="G44" s="102" t="s">
        <v>0</v>
      </c>
      <c r="H44" s="103"/>
      <c r="I44" s="106" t="s">
        <v>2</v>
      </c>
      <c r="J44" s="93" t="s">
        <v>3</v>
      </c>
    </row>
    <row r="45" spans="1:13" ht="18" customHeight="1" x14ac:dyDescent="0.4">
      <c r="B45" s="26" t="s">
        <v>71</v>
      </c>
      <c r="C45" s="10" t="s">
        <v>72</v>
      </c>
      <c r="D45" s="10"/>
      <c r="E45" s="29"/>
      <c r="F45" s="101"/>
      <c r="G45" s="104"/>
      <c r="H45" s="105"/>
      <c r="I45" s="106"/>
      <c r="J45" s="94"/>
    </row>
    <row r="46" spans="1:13" ht="18" customHeight="1" x14ac:dyDescent="0.4">
      <c r="B46" s="11">
        <v>1500</v>
      </c>
      <c r="C46" s="84" t="str">
        <f>_xlfn.XLOOKUP(B46,'H 9 aanwijzingen'!$A$19:$A$99,'H 9 aanwijzingen'!$B$19:$B$99,"",1)</f>
        <v>Te betalen nettolonen</v>
      </c>
      <c r="D46" s="85"/>
      <c r="E46" s="86"/>
      <c r="F46" s="12"/>
      <c r="G46" s="87" t="str">
        <f>G18</f>
        <v>april</v>
      </c>
      <c r="H46" s="87"/>
      <c r="I46" s="30">
        <v>1065.83</v>
      </c>
      <c r="J46" s="31"/>
    </row>
    <row r="47" spans="1:13" ht="18" customHeight="1" x14ac:dyDescent="0.4">
      <c r="B47" s="11">
        <v>1050</v>
      </c>
      <c r="C47" s="84" t="str">
        <f>_xlfn.XLOOKUP(B47,'H 9 aanwijzingen'!$A$19:$A$99,'H 9 aanwijzingen'!$B$19:$B$99,"",1)</f>
        <v>Rabobank</v>
      </c>
      <c r="D47" s="85"/>
      <c r="E47" s="86"/>
      <c r="F47" s="12"/>
      <c r="G47" s="87" t="str">
        <f>G46</f>
        <v>april</v>
      </c>
      <c r="H47" s="87"/>
      <c r="I47" s="30"/>
      <c r="J47" s="30">
        <v>1065.83</v>
      </c>
    </row>
    <row r="48" spans="1:13" ht="18" customHeight="1" x14ac:dyDescent="0.4">
      <c r="B48" s="11">
        <v>1520</v>
      </c>
      <c r="C48" s="84" t="str">
        <f>_xlfn.XLOOKUP(B48,'H 9 aanwijzingen'!$A$19:$A$99,'H 9 aanwijzingen'!$B$19:$B$99,"",1)</f>
        <v>Af te dragen loonheffingen</v>
      </c>
      <c r="D48" s="85"/>
      <c r="E48" s="86"/>
      <c r="F48" s="12"/>
      <c r="G48" s="109">
        <v>45352</v>
      </c>
      <c r="H48" s="89"/>
      <c r="I48" s="30">
        <v>340</v>
      </c>
      <c r="J48" s="30"/>
    </row>
    <row r="49" spans="2:10" ht="18" customHeight="1" x14ac:dyDescent="0.4">
      <c r="B49" s="11">
        <v>1050</v>
      </c>
      <c r="C49" s="84" t="str">
        <f>_xlfn.XLOOKUP(B49,'H 9 aanwijzingen'!$A$19:$A$99,'H 9 aanwijzingen'!$B$19:$B$99,"",1)</f>
        <v>Rabobank</v>
      </c>
      <c r="D49" s="85"/>
      <c r="E49" s="86"/>
      <c r="F49" s="12"/>
      <c r="G49" s="88" t="s">
        <v>155</v>
      </c>
      <c r="H49" s="89"/>
      <c r="I49" s="30"/>
      <c r="J49" s="30">
        <v>340</v>
      </c>
    </row>
    <row r="50" spans="2:10" ht="18" customHeight="1" x14ac:dyDescent="0.4">
      <c r="B50" s="11"/>
      <c r="C50" s="84" t="str">
        <f>_xlfn.XLOOKUP(B50,'H 9 aanwijzingen'!$A$19:$A$99,'H 9 aanwijzingen'!$B$19:$B$99,"",1)</f>
        <v/>
      </c>
      <c r="D50" s="85"/>
      <c r="E50" s="86"/>
      <c r="F50" s="12"/>
      <c r="G50" s="92"/>
      <c r="H50" s="92"/>
      <c r="I50" s="23"/>
      <c r="J50" s="24"/>
    </row>
    <row r="51" spans="2:10" x14ac:dyDescent="0.4">
      <c r="B51" s="22"/>
    </row>
    <row r="52" spans="2:10" x14ac:dyDescent="0.4">
      <c r="B52" s="22"/>
    </row>
    <row r="53" spans="2:10" ht="18" customHeight="1" x14ac:dyDescent="0.4">
      <c r="B53" s="22" t="s">
        <v>124</v>
      </c>
    </row>
    <row r="54" spans="2:10" ht="18" customHeight="1" x14ac:dyDescent="0.4">
      <c r="B54" s="1" t="s">
        <v>163</v>
      </c>
    </row>
    <row r="55" spans="2:10" ht="18" customHeight="1" x14ac:dyDescent="0.4">
      <c r="B55" s="107" t="s">
        <v>7</v>
      </c>
      <c r="C55" s="108"/>
      <c r="D55" s="108"/>
      <c r="E55" s="108"/>
      <c r="F55" s="108"/>
      <c r="G55" s="108"/>
      <c r="H55" s="108"/>
      <c r="I55" s="108"/>
      <c r="J55" s="74" t="s">
        <v>8</v>
      </c>
    </row>
    <row r="56" spans="2:10" ht="18" customHeight="1" x14ac:dyDescent="0.4">
      <c r="B56" s="97" t="s">
        <v>9</v>
      </c>
      <c r="C56" s="98"/>
      <c r="D56" s="98"/>
      <c r="E56" s="99"/>
      <c r="F56" s="100" t="s">
        <v>6</v>
      </c>
      <c r="G56" s="102" t="s">
        <v>0</v>
      </c>
      <c r="H56" s="103"/>
      <c r="I56" s="106" t="s">
        <v>2</v>
      </c>
      <c r="J56" s="93" t="s">
        <v>3</v>
      </c>
    </row>
    <row r="57" spans="2:10" ht="18" customHeight="1" x14ac:dyDescent="0.4">
      <c r="B57" s="26" t="s">
        <v>71</v>
      </c>
      <c r="C57" s="10" t="s">
        <v>72</v>
      </c>
      <c r="D57" s="10"/>
      <c r="E57" s="29"/>
      <c r="F57" s="101"/>
      <c r="G57" s="104"/>
      <c r="H57" s="105"/>
      <c r="I57" s="106"/>
      <c r="J57" s="94"/>
    </row>
    <row r="58" spans="2:10" ht="18" customHeight="1" x14ac:dyDescent="0.4">
      <c r="B58" s="11">
        <v>4000</v>
      </c>
      <c r="C58" s="84" t="str">
        <f>_xlfn.XLOOKUP(B58,'H 9 aanwijzingen'!$A$19:$A$99,'H 9 aanwijzingen'!$B$19:$B$99,"",1)</f>
        <v>Loonkosten</v>
      </c>
      <c r="D58" s="85"/>
      <c r="E58" s="86"/>
      <c r="F58" s="12"/>
      <c r="G58" s="87" t="s">
        <v>162</v>
      </c>
      <c r="H58" s="87"/>
      <c r="I58" s="30">
        <v>1170</v>
      </c>
      <c r="J58" s="30"/>
    </row>
    <row r="59" spans="2:10" ht="18" customHeight="1" x14ac:dyDescent="0.4">
      <c r="B59" s="11">
        <v>1520</v>
      </c>
      <c r="C59" s="84" t="str">
        <f>_xlfn.XLOOKUP(B59,'H 9 aanwijzingen'!$A$19:$A$99,'H 9 aanwijzingen'!$B$19:$B$99,"",1)</f>
        <v>Af te dragen loonheffingen</v>
      </c>
      <c r="D59" s="85"/>
      <c r="E59" s="86"/>
      <c r="F59" s="12"/>
      <c r="G59" s="87" t="s">
        <v>162</v>
      </c>
      <c r="H59" s="87"/>
      <c r="I59" s="30"/>
      <c r="J59" s="30">
        <v>104.17</v>
      </c>
    </row>
    <row r="60" spans="2:10" ht="18" customHeight="1" x14ac:dyDescent="0.4">
      <c r="B60" s="11">
        <v>1500</v>
      </c>
      <c r="C60" s="84" t="str">
        <f>_xlfn.XLOOKUP(B60,'H 9 aanwijzingen'!$A$19:$A$99,'H 9 aanwijzingen'!$B$19:$B$99,"",1)</f>
        <v>Te betalen nettolonen</v>
      </c>
      <c r="D60" s="85"/>
      <c r="E60" s="86"/>
      <c r="F60" s="12"/>
      <c r="G60" s="87" t="s">
        <v>162</v>
      </c>
      <c r="H60" s="87"/>
      <c r="I60" s="30"/>
      <c r="J60" s="30">
        <v>1065.83</v>
      </c>
    </row>
    <row r="61" spans="2:10" ht="18" customHeight="1" x14ac:dyDescent="0.4">
      <c r="B61" s="11">
        <v>1550</v>
      </c>
      <c r="C61" s="84" t="s">
        <v>157</v>
      </c>
      <c r="D61" s="85"/>
      <c r="E61" s="86"/>
      <c r="F61" s="12"/>
      <c r="G61" s="87" t="s">
        <v>162</v>
      </c>
      <c r="H61" s="87"/>
      <c r="I61" s="23">
        <v>1250.04</v>
      </c>
      <c r="J61" s="24"/>
    </row>
    <row r="62" spans="2:10" ht="18" customHeight="1" x14ac:dyDescent="0.4">
      <c r="B62" s="11">
        <v>1520</v>
      </c>
      <c r="C62" s="84" t="str">
        <f>_xlfn.XLOOKUP(B62,'H 9 aanwijzingen'!$A$19:$A$99,'H 9 aanwijzingen'!$B$19:$B$99,"",1)</f>
        <v>Af te dragen loonheffingen</v>
      </c>
      <c r="D62" s="85"/>
      <c r="E62" s="86"/>
      <c r="F62" s="12"/>
      <c r="G62" s="87" t="s">
        <v>162</v>
      </c>
      <c r="H62" s="87"/>
      <c r="I62" s="30"/>
      <c r="J62" s="30">
        <v>100.33</v>
      </c>
    </row>
    <row r="63" spans="2:10" ht="18" customHeight="1" x14ac:dyDescent="0.4">
      <c r="B63" s="11">
        <v>1520</v>
      </c>
      <c r="C63" s="84" t="str">
        <f>_xlfn.XLOOKUP(B63,'H 9 aanwijzingen'!$A$19:$A$99,'H 9 aanwijzingen'!$B$19:$B$99,"",1)</f>
        <v>Af te dragen loonheffingen</v>
      </c>
      <c r="D63" s="85"/>
      <c r="E63" s="86"/>
      <c r="F63" s="12"/>
      <c r="G63" s="87" t="s">
        <v>162</v>
      </c>
      <c r="H63" s="87"/>
      <c r="I63" s="30"/>
      <c r="J63" s="30">
        <v>126.84</v>
      </c>
    </row>
    <row r="64" spans="2:10" ht="18" customHeight="1" x14ac:dyDescent="0.4">
      <c r="B64" s="11">
        <v>1500</v>
      </c>
      <c r="C64" s="84" t="str">
        <f>_xlfn.XLOOKUP(B64,'H 9 aanwijzingen'!$A$19:$A$99,'H 9 aanwijzingen'!$B$19:$B$99,"",1)</f>
        <v>Te betalen nettolonen</v>
      </c>
      <c r="D64" s="85"/>
      <c r="E64" s="86"/>
      <c r="F64" s="12"/>
      <c r="G64" s="87" t="s">
        <v>162</v>
      </c>
      <c r="H64" s="87"/>
      <c r="I64" s="30"/>
      <c r="J64" s="30">
        <v>1022.87</v>
      </c>
    </row>
    <row r="65" spans="1:10" ht="18" customHeight="1" x14ac:dyDescent="0.4">
      <c r="B65" s="22"/>
    </row>
    <row r="66" spans="1:10" ht="18" customHeight="1" x14ac:dyDescent="0.4">
      <c r="B66" s="22"/>
    </row>
    <row r="67" spans="1:10" ht="18" customHeight="1" x14ac:dyDescent="0.4">
      <c r="B67" s="22" t="s">
        <v>125</v>
      </c>
    </row>
    <row r="68" spans="1:10" ht="18" customHeight="1" x14ac:dyDescent="0.4">
      <c r="A68" s="2" t="s">
        <v>4</v>
      </c>
      <c r="B68" s="1" t="s">
        <v>160</v>
      </c>
      <c r="D68" s="22"/>
      <c r="E68" s="22"/>
    </row>
    <row r="69" spans="1:10" ht="18" customHeight="1" x14ac:dyDescent="0.4">
      <c r="B69" s="107" t="s">
        <v>7</v>
      </c>
      <c r="C69" s="108"/>
      <c r="D69" s="108"/>
      <c r="E69" s="108"/>
      <c r="F69" s="108"/>
      <c r="G69" s="108"/>
      <c r="H69" s="108"/>
      <c r="I69" s="108"/>
      <c r="J69" s="74" t="s">
        <v>8</v>
      </c>
    </row>
    <row r="70" spans="1:10" ht="18" customHeight="1" x14ac:dyDescent="0.4">
      <c r="B70" s="97" t="s">
        <v>9</v>
      </c>
      <c r="C70" s="98"/>
      <c r="D70" s="98"/>
      <c r="E70" s="99"/>
      <c r="F70" s="100" t="s">
        <v>6</v>
      </c>
      <c r="G70" s="102" t="s">
        <v>0</v>
      </c>
      <c r="H70" s="103"/>
      <c r="I70" s="106" t="s">
        <v>2</v>
      </c>
      <c r="J70" s="93" t="s">
        <v>3</v>
      </c>
    </row>
    <row r="71" spans="1:10" ht="18" customHeight="1" x14ac:dyDescent="0.4">
      <c r="B71" s="26" t="s">
        <v>71</v>
      </c>
      <c r="C71" s="10" t="s">
        <v>72</v>
      </c>
      <c r="D71" s="10"/>
      <c r="E71" s="29"/>
      <c r="F71" s="101"/>
      <c r="G71" s="104"/>
      <c r="H71" s="105"/>
      <c r="I71" s="106"/>
      <c r="J71" s="94"/>
    </row>
    <row r="72" spans="1:10" ht="18" customHeight="1" x14ac:dyDescent="0.4">
      <c r="B72" s="11">
        <v>4000</v>
      </c>
      <c r="C72" s="84" t="str">
        <f>_xlfn.XLOOKUP(B72,'H 9 aanwijzingen'!$A$19:$A$99,'H 9 aanwijzingen'!$B$19:$B$99,"",1)</f>
        <v>Loonkosten</v>
      </c>
      <c r="D72" s="85"/>
      <c r="E72" s="86"/>
      <c r="F72" s="12"/>
      <c r="G72" s="87" t="s">
        <v>159</v>
      </c>
      <c r="H72" s="87"/>
      <c r="I72" s="30">
        <v>2170</v>
      </c>
      <c r="J72" s="31"/>
    </row>
    <row r="73" spans="1:10" ht="18" customHeight="1" x14ac:dyDescent="0.4">
      <c r="B73" s="11">
        <v>1520</v>
      </c>
      <c r="C73" s="84" t="str">
        <f>_xlfn.XLOOKUP(B73,'H 9 aanwijzingen'!$A$19:$A$99,'H 9 aanwijzingen'!$B$19:$B$99,"",1)</f>
        <v>Af te dragen loonheffingen</v>
      </c>
      <c r="D73" s="85"/>
      <c r="E73" s="86"/>
      <c r="F73" s="12"/>
      <c r="G73" s="87" t="s">
        <v>159</v>
      </c>
      <c r="H73" s="87"/>
      <c r="I73" s="33"/>
      <c r="J73" s="56">
        <v>303.17</v>
      </c>
    </row>
    <row r="74" spans="1:10" ht="18" customHeight="1" x14ac:dyDescent="0.4">
      <c r="B74" s="11">
        <v>1500</v>
      </c>
      <c r="C74" s="84" t="str">
        <f>_xlfn.XLOOKUP(B74,'H 9 aanwijzingen'!$A$19:$A$99,'H 9 aanwijzingen'!$B$19:$B$99,"",1)</f>
        <v>Te betalen nettolonen</v>
      </c>
      <c r="D74" s="85"/>
      <c r="E74" s="86"/>
      <c r="F74" s="12"/>
      <c r="G74" s="87" t="s">
        <v>159</v>
      </c>
      <c r="H74" s="87"/>
      <c r="I74" s="34"/>
      <c r="J74" s="30">
        <v>1866.83</v>
      </c>
    </row>
    <row r="75" spans="1:10" ht="18" customHeight="1" x14ac:dyDescent="0.4">
      <c r="B75" s="11"/>
      <c r="C75" s="84" t="str">
        <f>_xlfn.XLOOKUP(B75,'H 9 aanwijzingen'!$A$19:$A$99,'H 9 aanwijzingen'!$B$19:$B$99,"",1)</f>
        <v/>
      </c>
      <c r="D75" s="85"/>
      <c r="E75" s="86"/>
      <c r="F75" s="12"/>
      <c r="G75" s="92"/>
      <c r="H75" s="92"/>
      <c r="I75" s="23"/>
      <c r="J75" s="24"/>
    </row>
    <row r="76" spans="1:10" ht="18" customHeight="1" x14ac:dyDescent="0.4">
      <c r="B76" s="14"/>
      <c r="C76" s="15"/>
      <c r="D76" s="15"/>
      <c r="E76" s="15"/>
      <c r="F76" s="16"/>
      <c r="G76" s="20"/>
      <c r="H76" s="20"/>
      <c r="I76" s="13"/>
      <c r="J76" s="18"/>
    </row>
    <row r="77" spans="1:10" ht="18" customHeight="1" x14ac:dyDescent="0.4">
      <c r="A77" s="2" t="s">
        <v>5</v>
      </c>
      <c r="B77" s="1" t="s">
        <v>161</v>
      </c>
    </row>
    <row r="78" spans="1:10" ht="18" customHeight="1" x14ac:dyDescent="0.4">
      <c r="B78" s="107" t="s">
        <v>7</v>
      </c>
      <c r="C78" s="108"/>
      <c r="D78" s="108"/>
      <c r="E78" s="108"/>
      <c r="F78" s="108"/>
      <c r="G78" s="108"/>
      <c r="H78" s="108"/>
      <c r="I78" s="108"/>
      <c r="J78" s="74" t="s">
        <v>8</v>
      </c>
    </row>
    <row r="79" spans="1:10" ht="18" customHeight="1" x14ac:dyDescent="0.4">
      <c r="B79" s="97" t="s">
        <v>9</v>
      </c>
      <c r="C79" s="98"/>
      <c r="D79" s="98"/>
      <c r="E79" s="99"/>
      <c r="F79" s="100" t="s">
        <v>6</v>
      </c>
      <c r="G79" s="102" t="s">
        <v>0</v>
      </c>
      <c r="H79" s="103"/>
      <c r="I79" s="106" t="s">
        <v>2</v>
      </c>
      <c r="J79" s="93" t="s">
        <v>3</v>
      </c>
    </row>
    <row r="80" spans="1:10" ht="18" customHeight="1" x14ac:dyDescent="0.4">
      <c r="B80" s="26" t="s">
        <v>71</v>
      </c>
      <c r="C80" s="10" t="s">
        <v>72</v>
      </c>
      <c r="D80" s="10"/>
      <c r="E80" s="29"/>
      <c r="F80" s="101"/>
      <c r="G80" s="104"/>
      <c r="H80" s="105"/>
      <c r="I80" s="106"/>
      <c r="J80" s="94"/>
    </row>
    <row r="81" spans="2:10" ht="18" customHeight="1" x14ac:dyDescent="0.4">
      <c r="B81" s="11">
        <v>4050</v>
      </c>
      <c r="C81" s="84" t="str">
        <f>_xlfn.XLOOKUP(B81,'H 9 aanwijzingen'!$A$19:$A$99,'H 9 aanwijzingen'!$B$19:$B$99,"",1)</f>
        <v>Sociale lasten</v>
      </c>
      <c r="D81" s="85"/>
      <c r="E81" s="86"/>
      <c r="F81" s="12"/>
      <c r="G81" s="87" t="s">
        <v>159</v>
      </c>
      <c r="H81" s="87"/>
      <c r="I81" s="30">
        <v>366.95</v>
      </c>
      <c r="J81" s="31"/>
    </row>
    <row r="82" spans="2:10" ht="18" customHeight="1" x14ac:dyDescent="0.4">
      <c r="B82" s="11">
        <v>1520</v>
      </c>
      <c r="C82" s="84" t="str">
        <f>_xlfn.XLOOKUP(B82,'H 9 aanwijzingen'!$A$19:$A$99,'H 9 aanwijzingen'!$B$19:$B$99,"",1)</f>
        <v>Af te dragen loonheffingen</v>
      </c>
      <c r="D82" s="85"/>
      <c r="E82" s="86"/>
      <c r="F82" s="12"/>
      <c r="G82" s="87" t="s">
        <v>159</v>
      </c>
      <c r="H82" s="87"/>
      <c r="I82" s="30"/>
      <c r="J82" s="31">
        <v>366.95</v>
      </c>
    </row>
    <row r="83" spans="2:10" ht="18" customHeight="1" x14ac:dyDescent="0.4">
      <c r="B83" s="11">
        <v>4080</v>
      </c>
      <c r="C83" s="84" t="s">
        <v>156</v>
      </c>
      <c r="D83" s="85"/>
      <c r="E83" s="86"/>
      <c r="F83" s="12"/>
      <c r="G83" s="87" t="s">
        <v>159</v>
      </c>
      <c r="H83" s="87"/>
      <c r="I83" s="30">
        <v>173.6</v>
      </c>
      <c r="J83" s="31"/>
    </row>
    <row r="84" spans="2:10" ht="18" customHeight="1" x14ac:dyDescent="0.4">
      <c r="B84" s="11">
        <v>4050</v>
      </c>
      <c r="C84" s="84" t="s">
        <v>39</v>
      </c>
      <c r="D84" s="85"/>
      <c r="E84" s="86"/>
      <c r="F84" s="12"/>
      <c r="G84" s="87" t="s">
        <v>159</v>
      </c>
      <c r="H84" s="87"/>
      <c r="I84" s="30">
        <v>26.04</v>
      </c>
      <c r="J84" s="31"/>
    </row>
    <row r="85" spans="2:10" ht="18" customHeight="1" x14ac:dyDescent="0.4">
      <c r="B85" s="11">
        <v>1550</v>
      </c>
      <c r="C85" s="84" t="s">
        <v>157</v>
      </c>
      <c r="D85" s="85"/>
      <c r="E85" s="86"/>
      <c r="F85" s="12"/>
      <c r="G85" s="87" t="s">
        <v>159</v>
      </c>
      <c r="H85" s="87"/>
      <c r="I85" s="30"/>
      <c r="J85" s="31">
        <v>199.64</v>
      </c>
    </row>
    <row r="86" spans="2:10" ht="18" customHeight="1" x14ac:dyDescent="0.4">
      <c r="B86" s="11"/>
      <c r="C86" s="25"/>
      <c r="D86" s="69"/>
      <c r="E86" s="70"/>
      <c r="F86" s="12"/>
      <c r="G86" s="72"/>
      <c r="H86" s="73"/>
      <c r="I86" s="30"/>
      <c r="J86" s="31"/>
    </row>
    <row r="87" spans="2:10" ht="18" customHeight="1" x14ac:dyDescent="0.4">
      <c r="B87" s="11"/>
      <c r="C87" s="84" t="str">
        <f>_xlfn.XLOOKUP(B87,'H 9 aanwijzingen'!$A$19:$A$99,'H 9 aanwijzingen'!$B$19:$B$99,"",1)</f>
        <v/>
      </c>
      <c r="D87" s="85"/>
      <c r="E87" s="86"/>
      <c r="F87" s="12"/>
      <c r="G87" s="95"/>
      <c r="H87" s="96"/>
      <c r="I87" s="23"/>
      <c r="J87" s="24"/>
    </row>
    <row r="88" spans="2:10" ht="18" customHeight="1" x14ac:dyDescent="0.4">
      <c r="B88" s="14"/>
      <c r="C88" s="15"/>
      <c r="D88" s="15"/>
      <c r="E88" s="15"/>
      <c r="F88" s="16"/>
      <c r="G88" s="20"/>
      <c r="H88" s="20"/>
      <c r="I88" s="13"/>
      <c r="J88" s="18"/>
    </row>
    <row r="89" spans="2:10" ht="18" customHeight="1" x14ac:dyDescent="0.4">
      <c r="B89" s="22"/>
    </row>
    <row r="90" spans="2:10" ht="18" customHeight="1" x14ac:dyDescent="0.4">
      <c r="B90" s="22" t="s">
        <v>128</v>
      </c>
    </row>
    <row r="91" spans="2:10" ht="18" customHeight="1" x14ac:dyDescent="0.4">
      <c r="B91" s="1" t="s">
        <v>105</v>
      </c>
    </row>
    <row r="92" spans="2:10" ht="18" customHeight="1" x14ac:dyDescent="0.4">
      <c r="B92" s="107" t="s">
        <v>7</v>
      </c>
      <c r="C92" s="108"/>
      <c r="D92" s="108"/>
      <c r="E92" s="108"/>
      <c r="F92" s="108"/>
      <c r="G92" s="108"/>
      <c r="H92" s="108"/>
      <c r="I92" s="108"/>
      <c r="J92" s="74" t="s">
        <v>8</v>
      </c>
    </row>
    <row r="93" spans="2:10" ht="18" customHeight="1" x14ac:dyDescent="0.4">
      <c r="B93" s="97" t="s">
        <v>9</v>
      </c>
      <c r="C93" s="98"/>
      <c r="D93" s="98"/>
      <c r="E93" s="99"/>
      <c r="F93" s="100" t="s">
        <v>6</v>
      </c>
      <c r="G93" s="102" t="s">
        <v>0</v>
      </c>
      <c r="H93" s="103"/>
      <c r="I93" s="106" t="s">
        <v>2</v>
      </c>
      <c r="J93" s="93" t="s">
        <v>3</v>
      </c>
    </row>
    <row r="94" spans="2:10" ht="18" customHeight="1" x14ac:dyDescent="0.4">
      <c r="B94" s="26" t="s">
        <v>71</v>
      </c>
      <c r="C94" s="10" t="s">
        <v>72</v>
      </c>
      <c r="D94" s="10"/>
      <c r="E94" s="29"/>
      <c r="F94" s="101"/>
      <c r="G94" s="104"/>
      <c r="H94" s="105"/>
      <c r="I94" s="106"/>
      <c r="J94" s="94"/>
    </row>
    <row r="95" spans="2:10" ht="18" customHeight="1" x14ac:dyDescent="0.4">
      <c r="B95" s="11">
        <v>680</v>
      </c>
      <c r="C95" s="84" t="str">
        <f>_xlfn.XLOOKUP(B95,'H 9 aanwijzingen'!$A$19:$A$99,'H 9 aanwijzingen'!$B$19:$B$99,"",1)</f>
        <v>Privé</v>
      </c>
      <c r="D95" s="85"/>
      <c r="E95" s="86"/>
      <c r="F95" s="12"/>
      <c r="G95" s="87" t="s">
        <v>141</v>
      </c>
      <c r="H95" s="87"/>
      <c r="I95" s="30">
        <v>600</v>
      </c>
      <c r="J95" s="31"/>
    </row>
    <row r="96" spans="2:10" ht="18" customHeight="1" x14ac:dyDescent="0.4">
      <c r="B96" s="11">
        <v>1060</v>
      </c>
      <c r="C96" s="84" t="str">
        <f>_xlfn.XLOOKUP(B96,'H 9 aanwijzingen'!$A$19:$A$99,'H 9 aanwijzingen'!$B$19:$B$99,"",1)</f>
        <v>ING-bank</v>
      </c>
      <c r="D96" s="85"/>
      <c r="E96" s="86"/>
      <c r="F96" s="12"/>
      <c r="G96" s="87" t="s">
        <v>141</v>
      </c>
      <c r="H96" s="87"/>
      <c r="I96" s="30"/>
      <c r="J96" s="30">
        <v>600</v>
      </c>
    </row>
    <row r="97" spans="2:10" ht="18" customHeight="1" x14ac:dyDescent="0.4">
      <c r="B97" s="11">
        <v>680</v>
      </c>
      <c r="C97" s="84" t="str">
        <f>_xlfn.XLOOKUP(B97,'H 9 aanwijzingen'!$A$19:$A$99,'H 9 aanwijzingen'!$B$19:$B$99,"",1)</f>
        <v>Privé</v>
      </c>
      <c r="D97" s="85"/>
      <c r="E97" s="86"/>
      <c r="F97" s="12"/>
      <c r="G97" s="87" t="s">
        <v>142</v>
      </c>
      <c r="H97" s="87"/>
      <c r="I97" s="30">
        <v>2500</v>
      </c>
      <c r="J97" s="30"/>
    </row>
    <row r="98" spans="2:10" ht="18" customHeight="1" x14ac:dyDescent="0.4">
      <c r="B98" s="11">
        <v>1060</v>
      </c>
      <c r="C98" s="84" t="str">
        <f>_xlfn.XLOOKUP(B98,'H 9 aanwijzingen'!$A$19:$A$99,'H 9 aanwijzingen'!$B$19:$B$99,"",1)</f>
        <v>ING-bank</v>
      </c>
      <c r="D98" s="85"/>
      <c r="E98" s="86"/>
      <c r="F98" s="12"/>
      <c r="G98" s="87" t="s">
        <v>142</v>
      </c>
      <c r="H98" s="87"/>
      <c r="I98" s="30"/>
      <c r="J98" s="30">
        <v>2500</v>
      </c>
    </row>
    <row r="99" spans="2:10" ht="18" customHeight="1" x14ac:dyDescent="0.4">
      <c r="B99" s="11">
        <v>1500</v>
      </c>
      <c r="C99" s="84" t="str">
        <f>_xlfn.XLOOKUP(B99,'H 9 aanwijzingen'!$A$19:$A$99,'H 9 aanwijzingen'!$B$19:$B$99,"",1)</f>
        <v>Te betalen nettolonen</v>
      </c>
      <c r="D99" s="85"/>
      <c r="E99" s="86"/>
      <c r="F99" s="12"/>
      <c r="G99" s="87" t="s">
        <v>159</v>
      </c>
      <c r="H99" s="87"/>
      <c r="I99" s="30">
        <v>1866.83</v>
      </c>
      <c r="J99" s="30"/>
    </row>
    <row r="100" spans="2:10" ht="18" customHeight="1" x14ac:dyDescent="0.4">
      <c r="B100" s="11">
        <v>1060</v>
      </c>
      <c r="C100" s="84" t="str">
        <f>_xlfn.XLOOKUP(B100,'H 9 aanwijzingen'!$A$19:$A$99,'H 9 aanwijzingen'!$B$19:$B$99,"",1)</f>
        <v>ING-bank</v>
      </c>
      <c r="D100" s="85"/>
      <c r="E100" s="86"/>
      <c r="F100" s="12"/>
      <c r="G100" s="87" t="s">
        <v>159</v>
      </c>
      <c r="H100" s="87"/>
      <c r="I100" s="30"/>
      <c r="J100" s="30">
        <v>1866.83</v>
      </c>
    </row>
    <row r="101" spans="2:10" ht="18" customHeight="1" x14ac:dyDescent="0.4">
      <c r="B101" s="11">
        <v>1520</v>
      </c>
      <c r="C101" s="84" t="str">
        <f>_xlfn.XLOOKUP(B101,'H 9 aanwijzingen'!$A$19:$A$99,'H 9 aanwijzingen'!$B$19:$B$99,"",1)</f>
        <v>Af te dragen loonheffingen</v>
      </c>
      <c r="D101" s="85"/>
      <c r="E101" s="86"/>
      <c r="F101" s="12"/>
      <c r="G101" s="88" t="s">
        <v>143</v>
      </c>
      <c r="H101" s="89"/>
      <c r="I101" s="30">
        <v>890</v>
      </c>
      <c r="J101" s="30"/>
    </row>
    <row r="102" spans="2:10" ht="18" customHeight="1" x14ac:dyDescent="0.4">
      <c r="B102" s="11">
        <v>1060</v>
      </c>
      <c r="C102" s="84" t="str">
        <f>_xlfn.XLOOKUP(B102,'H 9 aanwijzingen'!$A$19:$A$99,'H 9 aanwijzingen'!$B$19:$B$99,"",1)</f>
        <v>ING-bank</v>
      </c>
      <c r="D102" s="85"/>
      <c r="E102" s="86"/>
      <c r="F102" s="12"/>
      <c r="G102" s="88" t="s">
        <v>143</v>
      </c>
      <c r="H102" s="89"/>
      <c r="I102" s="63"/>
      <c r="J102" s="30">
        <v>890</v>
      </c>
    </row>
    <row r="103" spans="2:10" ht="18" customHeight="1" x14ac:dyDescent="0.4">
      <c r="B103" s="11"/>
      <c r="C103" s="84" t="str">
        <f>_xlfn.XLOOKUP(B103,'H 9 aanwijzingen'!$A$19:$A$99,'H 9 aanwijzingen'!$B$19:$B$99,"",1)</f>
        <v/>
      </c>
      <c r="D103" s="85"/>
      <c r="E103" s="86"/>
      <c r="F103" s="12"/>
      <c r="G103" s="90"/>
      <c r="H103" s="91"/>
      <c r="I103" s="23"/>
      <c r="J103" s="24"/>
    </row>
    <row r="104" spans="2:10" ht="18" customHeight="1" x14ac:dyDescent="0.4">
      <c r="B104" s="11"/>
      <c r="C104" s="84" t="str">
        <f>_xlfn.XLOOKUP(B104,'H 9 aanwijzingen'!$A$19:$A$99,'H 9 aanwijzingen'!$B$19:$B$99,"",1)</f>
        <v/>
      </c>
      <c r="D104" s="85"/>
      <c r="E104" s="86"/>
      <c r="F104" s="12"/>
      <c r="G104" s="90"/>
      <c r="H104" s="91"/>
      <c r="I104" s="23"/>
      <c r="J104" s="24"/>
    </row>
    <row r="105" spans="2:10" ht="18" customHeight="1" x14ac:dyDescent="0.4">
      <c r="B105" s="11"/>
      <c r="C105" s="84" t="str">
        <f>_xlfn.XLOOKUP(B105,'H 9 aanwijzingen'!$A$19:$A$99,'H 9 aanwijzingen'!$B$19:$B$99,"",1)</f>
        <v/>
      </c>
      <c r="D105" s="85"/>
      <c r="E105" s="86"/>
      <c r="F105" s="12"/>
      <c r="G105" s="92"/>
      <c r="H105" s="92"/>
      <c r="I105" s="23"/>
      <c r="J105" s="24"/>
    </row>
    <row r="106" spans="2:10" ht="18" customHeight="1" x14ac:dyDescent="0.4">
      <c r="B106" s="22"/>
    </row>
    <row r="107" spans="2:10" x14ac:dyDescent="0.4">
      <c r="B107" s="22"/>
    </row>
  </sheetData>
  <mergeCells count="135">
    <mergeCell ref="B6:I6"/>
    <mergeCell ref="G9:H9"/>
    <mergeCell ref="G10:H10"/>
    <mergeCell ref="G11:H11"/>
    <mergeCell ref="E38:F38"/>
    <mergeCell ref="E39:F39"/>
    <mergeCell ref="B43:I43"/>
    <mergeCell ref="B15:I15"/>
    <mergeCell ref="G18:H18"/>
    <mergeCell ref="G19:H19"/>
    <mergeCell ref="E31:F31"/>
    <mergeCell ref="I16:I17"/>
    <mergeCell ref="C18:E18"/>
    <mergeCell ref="C19:E19"/>
    <mergeCell ref="C23:E23"/>
    <mergeCell ref="G23:H23"/>
    <mergeCell ref="G20:H20"/>
    <mergeCell ref="G21:H21"/>
    <mergeCell ref="G22:H22"/>
    <mergeCell ref="C20:E20"/>
    <mergeCell ref="C21:E21"/>
    <mergeCell ref="C22:E22"/>
    <mergeCell ref="B78:I78"/>
    <mergeCell ref="I70:I71"/>
    <mergeCell ref="G46:H46"/>
    <mergeCell ref="G49:H49"/>
    <mergeCell ref="G50:H50"/>
    <mergeCell ref="B69:I69"/>
    <mergeCell ref="C46:E46"/>
    <mergeCell ref="C47:E47"/>
    <mergeCell ref="G47:H47"/>
    <mergeCell ref="C49:E49"/>
    <mergeCell ref="B55:I55"/>
    <mergeCell ref="B56:E56"/>
    <mergeCell ref="F56:F57"/>
    <mergeCell ref="G56:H57"/>
    <mergeCell ref="I56:I57"/>
    <mergeCell ref="C58:E58"/>
    <mergeCell ref="G58:H58"/>
    <mergeCell ref="C59:E59"/>
    <mergeCell ref="G59:H59"/>
    <mergeCell ref="C60:E60"/>
    <mergeCell ref="G60:H60"/>
    <mergeCell ref="C61:E61"/>
    <mergeCell ref="G61:H61"/>
    <mergeCell ref="J7:J8"/>
    <mergeCell ref="J16:J17"/>
    <mergeCell ref="C17:E17"/>
    <mergeCell ref="B44:E44"/>
    <mergeCell ref="F44:F45"/>
    <mergeCell ref="G44:H45"/>
    <mergeCell ref="I44:I45"/>
    <mergeCell ref="J44:J45"/>
    <mergeCell ref="C12:E12"/>
    <mergeCell ref="G7:H8"/>
    <mergeCell ref="G12:H12"/>
    <mergeCell ref="B16:E16"/>
    <mergeCell ref="F16:F17"/>
    <mergeCell ref="G16:H17"/>
    <mergeCell ref="B7:E7"/>
    <mergeCell ref="F7:F8"/>
    <mergeCell ref="I7:I8"/>
    <mergeCell ref="C9:E9"/>
    <mergeCell ref="C10:E10"/>
    <mergeCell ref="C11:E11"/>
    <mergeCell ref="E32:F32"/>
    <mergeCell ref="E36:F36"/>
    <mergeCell ref="E37:F37"/>
    <mergeCell ref="J70:J71"/>
    <mergeCell ref="C72:E72"/>
    <mergeCell ref="C73:E73"/>
    <mergeCell ref="C74:E74"/>
    <mergeCell ref="C75:E75"/>
    <mergeCell ref="G75:H75"/>
    <mergeCell ref="C50:E50"/>
    <mergeCell ref="C48:E48"/>
    <mergeCell ref="G48:H48"/>
    <mergeCell ref="B70:E70"/>
    <mergeCell ref="F70:F71"/>
    <mergeCell ref="G70:H71"/>
    <mergeCell ref="G72:H72"/>
    <mergeCell ref="G73:H73"/>
    <mergeCell ref="G74:H74"/>
    <mergeCell ref="J56:J57"/>
    <mergeCell ref="C62:E62"/>
    <mergeCell ref="G62:H62"/>
    <mergeCell ref="C63:E63"/>
    <mergeCell ref="G63:H63"/>
    <mergeCell ref="C64:E64"/>
    <mergeCell ref="G64:H64"/>
    <mergeCell ref="J79:J80"/>
    <mergeCell ref="C81:E81"/>
    <mergeCell ref="C82:E82"/>
    <mergeCell ref="C87:E87"/>
    <mergeCell ref="G87:H87"/>
    <mergeCell ref="B93:E93"/>
    <mergeCell ref="F93:F94"/>
    <mergeCell ref="G93:H94"/>
    <mergeCell ref="I93:I94"/>
    <mergeCell ref="J93:J94"/>
    <mergeCell ref="G81:H81"/>
    <mergeCell ref="G82:H82"/>
    <mergeCell ref="B92:I92"/>
    <mergeCell ref="B79:E79"/>
    <mergeCell ref="F79:F80"/>
    <mergeCell ref="G79:H80"/>
    <mergeCell ref="I79:I80"/>
    <mergeCell ref="C83:E83"/>
    <mergeCell ref="C84:E84"/>
    <mergeCell ref="C85:E85"/>
    <mergeCell ref="G83:H83"/>
    <mergeCell ref="G84:H84"/>
    <mergeCell ref="G85:H85"/>
    <mergeCell ref="C104:E104"/>
    <mergeCell ref="G98:H98"/>
    <mergeCell ref="G100:H100"/>
    <mergeCell ref="G101:H101"/>
    <mergeCell ref="G104:H104"/>
    <mergeCell ref="C95:E95"/>
    <mergeCell ref="C96:E96"/>
    <mergeCell ref="C97:E97"/>
    <mergeCell ref="C105:E105"/>
    <mergeCell ref="C98:E98"/>
    <mergeCell ref="C99:E99"/>
    <mergeCell ref="C100:E100"/>
    <mergeCell ref="C101:E101"/>
    <mergeCell ref="C102:E102"/>
    <mergeCell ref="C103:E103"/>
    <mergeCell ref="G102:H102"/>
    <mergeCell ref="G103:H103"/>
    <mergeCell ref="G95:H95"/>
    <mergeCell ref="G96:H96"/>
    <mergeCell ref="G97:H97"/>
    <mergeCell ref="G105:H105"/>
    <mergeCell ref="G99:H99"/>
  </mergeCells>
  <pageMargins left="0.7" right="0.7" top="0.75" bottom="0.75" header="0.3" footer="0.3"/>
  <pageSetup paperSize="9" orientation="portrait" horizontalDpi="0" verticalDpi="0" r:id="rId1"/>
  <ignoredErrors>
    <ignoredError sqref="C37:C3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C797B-82B9-44BE-B771-007846A50562}">
  <dimension ref="A1:G43"/>
  <sheetViews>
    <sheetView showGridLines="0" tabSelected="1" workbookViewId="0">
      <selection activeCell="E12" sqref="E12"/>
    </sheetView>
  </sheetViews>
  <sheetFormatPr defaultColWidth="8.86328125" defaultRowHeight="15" x14ac:dyDescent="0.4"/>
  <cols>
    <col min="1" max="1" width="2.86328125" style="2" customWidth="1"/>
    <col min="2" max="2" width="14.265625" style="1" customWidth="1"/>
    <col min="3" max="3" width="35.3984375" style="1" customWidth="1"/>
    <col min="4" max="4" width="13.1328125" style="1" customWidth="1"/>
    <col min="5" max="5" width="28.86328125" style="1" customWidth="1"/>
    <col min="6" max="6" width="14" style="1" customWidth="1"/>
    <col min="7" max="7" width="13.265625" style="1" customWidth="1"/>
    <col min="8" max="8" width="11.59765625" style="1" customWidth="1"/>
    <col min="9" max="9" width="10.73046875" style="1" customWidth="1"/>
    <col min="10" max="10" width="2.3984375" style="1" customWidth="1"/>
    <col min="11" max="16384" width="8.86328125" style="1"/>
  </cols>
  <sheetData>
    <row r="1" spans="1:7" x14ac:dyDescent="0.4">
      <c r="B1" s="22" t="s">
        <v>137</v>
      </c>
      <c r="D1" s="22" t="s">
        <v>167</v>
      </c>
    </row>
    <row r="2" spans="1:7" x14ac:dyDescent="0.4">
      <c r="B2" s="22"/>
    </row>
    <row r="3" spans="1:7" ht="18" customHeight="1" x14ac:dyDescent="0.4">
      <c r="B3" s="22" t="s">
        <v>129</v>
      </c>
    </row>
    <row r="4" spans="1:7" ht="18" customHeight="1" x14ac:dyDescent="0.4">
      <c r="A4" s="2" t="s">
        <v>4</v>
      </c>
      <c r="B4" s="1" t="s">
        <v>165</v>
      </c>
    </row>
    <row r="5" spans="1:7" ht="18" customHeight="1" x14ac:dyDescent="0.4">
      <c r="B5" s="107" t="s">
        <v>7</v>
      </c>
      <c r="C5" s="108"/>
      <c r="D5" s="108"/>
      <c r="E5" s="108"/>
      <c r="F5" s="108"/>
      <c r="G5" s="74" t="s">
        <v>8</v>
      </c>
    </row>
    <row r="6" spans="1:7" ht="18" customHeight="1" x14ac:dyDescent="0.4">
      <c r="B6" s="101" t="s">
        <v>9</v>
      </c>
      <c r="C6" s="114"/>
      <c r="D6" s="116" t="s">
        <v>6</v>
      </c>
      <c r="E6" s="104" t="s">
        <v>0</v>
      </c>
      <c r="F6" s="94" t="s">
        <v>2</v>
      </c>
      <c r="G6" s="110" t="s">
        <v>3</v>
      </c>
    </row>
    <row r="7" spans="1:7" ht="18" customHeight="1" x14ac:dyDescent="0.4">
      <c r="B7" s="26" t="s">
        <v>71</v>
      </c>
      <c r="C7" s="10" t="s">
        <v>72</v>
      </c>
      <c r="D7" s="101"/>
      <c r="E7" s="104"/>
      <c r="F7" s="106"/>
      <c r="G7" s="94"/>
    </row>
    <row r="8" spans="1:7" ht="18" customHeight="1" x14ac:dyDescent="0.4">
      <c r="B8" s="11">
        <v>4000</v>
      </c>
      <c r="C8" s="25" t="str">
        <f>_xlfn.XLOOKUP(B8,'H 9 aanwijzingen'!$A$19:$A$99,'H 9 aanwijzingen'!$B$19:$B$99,"",1)</f>
        <v>Loonkosten</v>
      </c>
      <c r="D8" s="12"/>
      <c r="E8" s="64" t="s">
        <v>169</v>
      </c>
      <c r="F8" s="33">
        <v>2000</v>
      </c>
      <c r="G8" s="56"/>
    </row>
    <row r="9" spans="1:7" ht="18" customHeight="1" x14ac:dyDescent="0.4">
      <c r="B9" s="11">
        <v>1520</v>
      </c>
      <c r="C9" s="25" t="str">
        <f>_xlfn.XLOOKUP(B9,'H 9 aanwijzingen'!$A$19:$A$99,'H 9 aanwijzingen'!$B$19:$B$99,"",1)</f>
        <v>Af te dragen loonheffingen</v>
      </c>
      <c r="D9" s="12"/>
      <c r="E9" s="64" t="s">
        <v>169</v>
      </c>
      <c r="F9" s="30"/>
      <c r="G9" s="31">
        <v>104.17</v>
      </c>
    </row>
    <row r="10" spans="1:7" ht="18" customHeight="1" x14ac:dyDescent="0.4">
      <c r="B10" s="11">
        <v>1540</v>
      </c>
      <c r="C10" s="25" t="str">
        <f>_xlfn.XLOOKUP(B10,'H 9 aanwijzingen'!$A$19:$A$99,'H 9 aanwijzingen'!$B$19:$B$99,"",1)</f>
        <v>Te betalen pensioenpremies</v>
      </c>
      <c r="D10" s="12"/>
      <c r="E10" s="64" t="s">
        <v>169</v>
      </c>
      <c r="F10" s="30"/>
      <c r="G10" s="31">
        <v>50</v>
      </c>
    </row>
    <row r="11" spans="1:7" ht="18" customHeight="1" x14ac:dyDescent="0.4">
      <c r="B11" s="11">
        <v>1500</v>
      </c>
      <c r="C11" s="25" t="str">
        <f>_xlfn.XLOOKUP(B11,'H 9 aanwijzingen'!$A$19:$A$99,'H 9 aanwijzingen'!$B$19:$B$99,"",1)</f>
        <v>Te betalen nettolonen</v>
      </c>
      <c r="D11" s="12"/>
      <c r="E11" s="64" t="s">
        <v>169</v>
      </c>
      <c r="F11" s="34"/>
      <c r="G11" s="30">
        <v>1845.83</v>
      </c>
    </row>
    <row r="12" spans="1:7" ht="18" customHeight="1" x14ac:dyDescent="0.4">
      <c r="B12" s="11"/>
      <c r="C12" s="25" t="str">
        <f>_xlfn.XLOOKUP(B12,'H 9 aanwijzingen'!$A$19:$A$99,'H 9 aanwijzingen'!$B$19:$B$99,"",1)</f>
        <v/>
      </c>
      <c r="D12" s="12"/>
      <c r="E12" s="28"/>
      <c r="F12" s="23"/>
      <c r="G12" s="24"/>
    </row>
    <row r="13" spans="1:7" ht="18" customHeight="1" x14ac:dyDescent="0.4">
      <c r="B13" s="14"/>
      <c r="C13" s="15"/>
      <c r="D13" s="16"/>
      <c r="E13" s="19"/>
      <c r="F13" s="13"/>
      <c r="G13" s="18"/>
    </row>
    <row r="14" spans="1:7" ht="18" customHeight="1" x14ac:dyDescent="0.4">
      <c r="A14" s="2" t="s">
        <v>5</v>
      </c>
      <c r="B14" s="1" t="s">
        <v>185</v>
      </c>
    </row>
    <row r="15" spans="1:7" ht="18" customHeight="1" x14ac:dyDescent="0.4">
      <c r="B15" s="107" t="s">
        <v>7</v>
      </c>
      <c r="C15" s="108"/>
      <c r="D15" s="108"/>
      <c r="E15" s="108"/>
      <c r="F15" s="108"/>
      <c r="G15" s="74" t="s">
        <v>8</v>
      </c>
    </row>
    <row r="16" spans="1:7" ht="18" customHeight="1" x14ac:dyDescent="0.4">
      <c r="B16" s="97" t="s">
        <v>9</v>
      </c>
      <c r="C16" s="98"/>
      <c r="D16" s="100" t="s">
        <v>6</v>
      </c>
      <c r="E16" s="102" t="s">
        <v>0</v>
      </c>
      <c r="F16" s="106" t="s">
        <v>2</v>
      </c>
      <c r="G16" s="93" t="s">
        <v>3</v>
      </c>
    </row>
    <row r="17" spans="2:7" ht="18" customHeight="1" x14ac:dyDescent="0.4">
      <c r="B17" s="26" t="s">
        <v>71</v>
      </c>
      <c r="C17" s="10" t="s">
        <v>72</v>
      </c>
      <c r="D17" s="101"/>
      <c r="E17" s="104"/>
      <c r="F17" s="106"/>
      <c r="G17" s="94"/>
    </row>
    <row r="18" spans="2:7" ht="18" customHeight="1" x14ac:dyDescent="0.4">
      <c r="B18" s="11">
        <v>4050</v>
      </c>
      <c r="C18" s="25" t="str">
        <f>_xlfn.XLOOKUP(B18,'H 9 aanwijzingen'!$A$19:$A$99,'H 9 aanwijzingen'!$B$19:$B$99,"",1)</f>
        <v>Sociale lasten</v>
      </c>
      <c r="D18" s="12"/>
      <c r="E18" s="64" t="s">
        <v>169</v>
      </c>
      <c r="F18" s="31">
        <v>433.49</v>
      </c>
      <c r="G18" s="31"/>
    </row>
    <row r="19" spans="2:7" ht="18" customHeight="1" x14ac:dyDescent="0.4">
      <c r="B19" s="11">
        <v>1520</v>
      </c>
      <c r="C19" s="25" t="str">
        <f>_xlfn.XLOOKUP(B19,'H 9 aanwijzingen'!$A$19:$A$99,'H 9 aanwijzingen'!$B$19:$B$99,"",1)</f>
        <v>Af te dragen loonheffingen</v>
      </c>
      <c r="D19" s="12"/>
      <c r="E19" s="64" t="s">
        <v>169</v>
      </c>
      <c r="F19" s="30"/>
      <c r="G19" s="31">
        <v>433.49</v>
      </c>
    </row>
    <row r="20" spans="2:7" ht="18" customHeight="1" x14ac:dyDescent="0.4">
      <c r="B20" s="11">
        <v>4070</v>
      </c>
      <c r="C20" s="25" t="str">
        <f>_xlfn.XLOOKUP(B20,'H 9 aanwijzingen'!$A$19:$A$99,'H 9 aanwijzingen'!$B$19:$B$99,"",1)</f>
        <v>Pensioenpremies</v>
      </c>
      <c r="D20" s="12"/>
      <c r="E20" s="64" t="s">
        <v>169</v>
      </c>
      <c r="F20" s="31">
        <v>50</v>
      </c>
      <c r="G20" s="31"/>
    </row>
    <row r="21" spans="2:7" ht="18" customHeight="1" x14ac:dyDescent="0.4">
      <c r="B21" s="11">
        <v>1540</v>
      </c>
      <c r="C21" s="25" t="str">
        <f>_xlfn.XLOOKUP(B21,'H 9 aanwijzingen'!$A$19:$A$99,'H 9 aanwijzingen'!$B$19:$B$99,"",1)</f>
        <v>Te betalen pensioenpremies</v>
      </c>
      <c r="D21" s="12"/>
      <c r="E21" s="64" t="s">
        <v>169</v>
      </c>
      <c r="F21" s="30"/>
      <c r="G21" s="31">
        <v>50</v>
      </c>
    </row>
    <row r="22" spans="2:7" ht="18" customHeight="1" x14ac:dyDescent="0.4">
      <c r="B22" s="11">
        <v>4080</v>
      </c>
      <c r="C22" s="25" t="str">
        <f>_xlfn.XLOOKUP(B22,'H 9 aanwijzingen'!$A$19:$A$99,'H 9 aanwijzingen'!$B$19:$B$99,"",1)</f>
        <v>Kosten vakantietoeslag</v>
      </c>
      <c r="D22" s="12"/>
      <c r="E22" s="64" t="s">
        <v>169</v>
      </c>
      <c r="F22" s="30">
        <v>160</v>
      </c>
      <c r="G22" s="31"/>
    </row>
    <row r="23" spans="2:7" ht="18" customHeight="1" x14ac:dyDescent="0.4">
      <c r="B23" s="11">
        <v>4050</v>
      </c>
      <c r="C23" s="25" t="str">
        <f>_xlfn.XLOOKUP(B23,'H 9 aanwijzingen'!$A$19:$A$99,'H 9 aanwijzingen'!$B$19:$B$99,"",1)</f>
        <v>Sociale lasten</v>
      </c>
      <c r="D23" s="12"/>
      <c r="E23" s="64" t="s">
        <v>169</v>
      </c>
      <c r="F23" s="30">
        <v>24</v>
      </c>
      <c r="G23" s="31"/>
    </row>
    <row r="24" spans="2:7" ht="18" customHeight="1" x14ac:dyDescent="0.4">
      <c r="B24" s="11">
        <v>1550</v>
      </c>
      <c r="C24" s="25" t="str">
        <f>_xlfn.XLOOKUP(B24,'H 9 aanwijzingen'!$A$19:$A$99,'H 9 aanwijzingen'!$B$19:$B$99,"",1)</f>
        <v>Te betalen vakantietoeslag</v>
      </c>
      <c r="D24" s="12"/>
      <c r="E24" s="64" t="s">
        <v>169</v>
      </c>
      <c r="F24" s="30"/>
      <c r="G24" s="31">
        <v>184</v>
      </c>
    </row>
    <row r="25" spans="2:7" ht="18" customHeight="1" x14ac:dyDescent="0.4">
      <c r="B25" s="11"/>
      <c r="C25" s="25" t="str">
        <f>_xlfn.XLOOKUP(B25,'H 9 aanwijzingen'!$A$19:$A$99,'H 9 aanwijzingen'!$B$19:$B$99,"",1)</f>
        <v/>
      </c>
      <c r="D25" s="12"/>
      <c r="E25" s="75"/>
      <c r="F25" s="30"/>
      <c r="G25" s="31"/>
    </row>
    <row r="26" spans="2:7" ht="18" customHeight="1" x14ac:dyDescent="0.4">
      <c r="B26" s="11"/>
      <c r="C26" s="25" t="str">
        <f>_xlfn.XLOOKUP(B26,'H 9 aanwijzingen'!$A$19:$A$99,'H 9 aanwijzingen'!$B$19:$B$99,"",1)</f>
        <v/>
      </c>
      <c r="D26" s="12"/>
      <c r="E26" s="28"/>
      <c r="F26" s="23"/>
      <c r="G26" s="24"/>
    </row>
    <row r="27" spans="2:7" ht="18" customHeight="1" x14ac:dyDescent="0.4">
      <c r="B27" s="22"/>
    </row>
    <row r="28" spans="2:7" ht="18" customHeight="1" x14ac:dyDescent="0.4">
      <c r="B28" s="22"/>
    </row>
    <row r="29" spans="2:7" ht="18" customHeight="1" x14ac:dyDescent="0.4">
      <c r="B29" s="22" t="s">
        <v>130</v>
      </c>
    </row>
    <row r="30" spans="2:7" ht="18" customHeight="1" x14ac:dyDescent="0.4">
      <c r="B30" s="55" t="s">
        <v>105</v>
      </c>
    </row>
    <row r="31" spans="2:7" ht="18" customHeight="1" x14ac:dyDescent="0.4">
      <c r="B31" s="107" t="s">
        <v>7</v>
      </c>
      <c r="C31" s="108"/>
      <c r="D31" s="108"/>
      <c r="E31" s="108"/>
      <c r="F31" s="108"/>
      <c r="G31" s="74" t="s">
        <v>8</v>
      </c>
    </row>
    <row r="32" spans="2:7" ht="18" customHeight="1" x14ac:dyDescent="0.4">
      <c r="B32" s="97" t="s">
        <v>9</v>
      </c>
      <c r="C32" s="98"/>
      <c r="D32" s="100" t="s">
        <v>6</v>
      </c>
      <c r="E32" s="102" t="s">
        <v>0</v>
      </c>
      <c r="F32" s="106" t="s">
        <v>2</v>
      </c>
      <c r="G32" s="93" t="s">
        <v>3</v>
      </c>
    </row>
    <row r="33" spans="2:7" ht="18" customHeight="1" x14ac:dyDescent="0.4">
      <c r="B33" s="26" t="s">
        <v>71</v>
      </c>
      <c r="C33" s="10" t="s">
        <v>72</v>
      </c>
      <c r="D33" s="101"/>
      <c r="E33" s="104"/>
      <c r="F33" s="106"/>
      <c r="G33" s="94"/>
    </row>
    <row r="34" spans="2:7" ht="18" customHeight="1" x14ac:dyDescent="0.4">
      <c r="B34" s="11">
        <v>1500</v>
      </c>
      <c r="C34" s="25" t="str">
        <f>_xlfn.XLOOKUP(B34,'H 9 aanwijzingen'!$A$19:$A$99,'H 9 aanwijzingen'!$B$19:$B$99,"",1)</f>
        <v>Te betalen nettolonen</v>
      </c>
      <c r="D34" s="12"/>
      <c r="E34" s="32" t="s">
        <v>169</v>
      </c>
      <c r="F34" s="30">
        <v>1845.83</v>
      </c>
      <c r="G34" s="31"/>
    </row>
    <row r="35" spans="2:7" ht="18" customHeight="1" x14ac:dyDescent="0.4">
      <c r="B35" s="11">
        <v>1050</v>
      </c>
      <c r="C35" s="25" t="str">
        <f>_xlfn.XLOOKUP(B35,'H 9 aanwijzingen'!$A$19:$A$99,'H 9 aanwijzingen'!$B$19:$B$99,"",1)</f>
        <v>Rabobank</v>
      </c>
      <c r="D35" s="12"/>
      <c r="E35" s="32" t="s">
        <v>169</v>
      </c>
      <c r="F35" s="30"/>
      <c r="G35" s="30">
        <v>1845.83</v>
      </c>
    </row>
    <row r="36" spans="2:7" ht="18" customHeight="1" x14ac:dyDescent="0.4">
      <c r="B36" s="11">
        <v>1520</v>
      </c>
      <c r="C36" s="25" t="str">
        <f>_xlfn.XLOOKUP(B36,'H 9 aanwijzingen'!$A$19:$A$99,'H 9 aanwijzingen'!$B$19:$B$99,"",1)</f>
        <v>Af te dragen loonheffingen</v>
      </c>
      <c r="D36" s="12"/>
      <c r="E36" s="32" t="s">
        <v>144</v>
      </c>
      <c r="F36" s="30">
        <v>1124</v>
      </c>
      <c r="G36" s="30"/>
    </row>
    <row r="37" spans="2:7" ht="18" customHeight="1" x14ac:dyDescent="0.4">
      <c r="B37" s="11">
        <v>1050</v>
      </c>
      <c r="C37" s="25" t="str">
        <f>_xlfn.XLOOKUP(B37,'H 9 aanwijzingen'!$A$19:$A$99,'H 9 aanwijzingen'!$B$19:$B$99,"",1)</f>
        <v>Rabobank</v>
      </c>
      <c r="D37" s="12"/>
      <c r="E37" s="32" t="s">
        <v>144</v>
      </c>
      <c r="F37" s="30"/>
      <c r="G37" s="30">
        <v>1124</v>
      </c>
    </row>
    <row r="38" spans="2:7" ht="18" customHeight="1" x14ac:dyDescent="0.4">
      <c r="B38" s="11">
        <v>680</v>
      </c>
      <c r="C38" s="25" t="str">
        <f>_xlfn.XLOOKUP(B38,'H 9 aanwijzingen'!$A$19:$A$99,'H 9 aanwijzingen'!$B$19:$B$99,"",1)</f>
        <v>Privé</v>
      </c>
      <c r="D38" s="12"/>
      <c r="E38" s="32" t="s">
        <v>145</v>
      </c>
      <c r="F38" s="30">
        <v>600</v>
      </c>
      <c r="G38" s="30"/>
    </row>
    <row r="39" spans="2:7" ht="18" customHeight="1" x14ac:dyDescent="0.4">
      <c r="B39" s="11">
        <v>1050</v>
      </c>
      <c r="C39" s="25" t="str">
        <f>_xlfn.XLOOKUP(B39,'H 9 aanwijzingen'!$A$19:$A$99,'H 9 aanwijzingen'!$B$19:$B$99,"",1)</f>
        <v>Rabobank</v>
      </c>
      <c r="D39" s="12"/>
      <c r="E39" s="32" t="s">
        <v>145</v>
      </c>
      <c r="F39" s="30"/>
      <c r="G39" s="30">
        <v>600</v>
      </c>
    </row>
    <row r="40" spans="2:7" ht="18" customHeight="1" x14ac:dyDescent="0.4">
      <c r="B40" s="11">
        <v>1540</v>
      </c>
      <c r="C40" s="25" t="str">
        <f>_xlfn.XLOOKUP(B40,'H 9 aanwijzingen'!$A$19:$A$99,'H 9 aanwijzingen'!$B$19:$B$99,"",1)</f>
        <v>Te betalen pensioenpremies</v>
      </c>
      <c r="D40" s="12"/>
      <c r="E40" s="34" t="s">
        <v>146</v>
      </c>
      <c r="F40" s="30">
        <v>100</v>
      </c>
      <c r="G40" s="30"/>
    </row>
    <row r="41" spans="2:7" ht="18" customHeight="1" x14ac:dyDescent="0.4">
      <c r="B41" s="11">
        <v>1050</v>
      </c>
      <c r="C41" s="25" t="str">
        <f>_xlfn.XLOOKUP(B41,'H 9 aanwijzingen'!$A$19:$A$99,'H 9 aanwijzingen'!$B$19:$B$99,"",1)</f>
        <v>Rabobank</v>
      </c>
      <c r="D41" s="12"/>
      <c r="E41" s="34" t="s">
        <v>146</v>
      </c>
      <c r="F41" s="63"/>
      <c r="G41" s="30">
        <v>100</v>
      </c>
    </row>
    <row r="42" spans="2:7" ht="18" customHeight="1" x14ac:dyDescent="0.4">
      <c r="B42" s="11"/>
      <c r="C42" s="25" t="str">
        <f>_xlfn.XLOOKUP(B42,'H 9 aanwijzingen'!$A$19:$A$99,'H 9 aanwijzingen'!$B$19:$B$99,"",1)</f>
        <v/>
      </c>
      <c r="D42" s="12"/>
      <c r="E42" s="28"/>
      <c r="F42" s="23"/>
      <c r="G42" s="24"/>
    </row>
    <row r="43" spans="2:7" ht="18" customHeight="1" x14ac:dyDescent="0.4">
      <c r="B43" s="11"/>
      <c r="C43" s="25" t="str">
        <f>_xlfn.XLOOKUP(B43,'H 9 aanwijzingen'!$A$19:$A$99,'H 9 aanwijzingen'!$B$19:$B$99,"",1)</f>
        <v/>
      </c>
      <c r="D43" s="12"/>
      <c r="E43" s="28"/>
      <c r="F43" s="23"/>
      <c r="G43" s="24"/>
    </row>
  </sheetData>
  <mergeCells count="18">
    <mergeCell ref="F32:F33"/>
    <mergeCell ref="B15:F15"/>
    <mergeCell ref="B5:F5"/>
    <mergeCell ref="G32:G33"/>
    <mergeCell ref="G16:G17"/>
    <mergeCell ref="G6:G7"/>
    <mergeCell ref="B6:C6"/>
    <mergeCell ref="D6:D7"/>
    <mergeCell ref="E6:E7"/>
    <mergeCell ref="F6:F7"/>
    <mergeCell ref="B16:C16"/>
    <mergeCell ref="D16:D17"/>
    <mergeCell ref="E16:E17"/>
    <mergeCell ref="F16:F17"/>
    <mergeCell ref="B31:F31"/>
    <mergeCell ref="B32:C32"/>
    <mergeCell ref="D32:D33"/>
    <mergeCell ref="E32:E3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D6D35-036C-4C58-BC09-11D13141D96E}">
  <dimension ref="A1:G48"/>
  <sheetViews>
    <sheetView showGridLines="0" topLeftCell="A21" workbookViewId="0">
      <selection activeCell="B29" sqref="B29:G29"/>
    </sheetView>
  </sheetViews>
  <sheetFormatPr defaultColWidth="8.86328125" defaultRowHeight="15" x14ac:dyDescent="0.4"/>
  <cols>
    <col min="1" max="1" width="2.86328125" style="2" customWidth="1"/>
    <col min="2" max="2" width="14.265625" style="1" customWidth="1"/>
    <col min="3" max="3" width="37.86328125" style="1" customWidth="1"/>
    <col min="4" max="4" width="13.1328125" style="1" customWidth="1"/>
    <col min="5" max="5" width="29.1328125" style="1" customWidth="1"/>
    <col min="6" max="6" width="13.86328125" style="1" customWidth="1"/>
    <col min="7" max="7" width="14" style="1" customWidth="1"/>
    <col min="8" max="8" width="11.59765625" style="1" customWidth="1"/>
    <col min="9" max="9" width="10.73046875" style="1" customWidth="1"/>
    <col min="10" max="10" width="2.3984375" style="1" customWidth="1"/>
    <col min="11" max="16384" width="8.86328125" style="1"/>
  </cols>
  <sheetData>
    <row r="1" spans="1:7" x14ac:dyDescent="0.4">
      <c r="B1" s="22" t="s">
        <v>137</v>
      </c>
      <c r="D1" s="22" t="s">
        <v>173</v>
      </c>
    </row>
    <row r="2" spans="1:7" x14ac:dyDescent="0.4">
      <c r="B2" s="22"/>
    </row>
    <row r="4" spans="1:7" ht="18" customHeight="1" x14ac:dyDescent="0.4">
      <c r="B4" s="22" t="s">
        <v>131</v>
      </c>
    </row>
    <row r="5" spans="1:7" ht="18" customHeight="1" x14ac:dyDescent="0.4">
      <c r="A5" s="2" t="s">
        <v>4</v>
      </c>
      <c r="B5" s="1" t="s">
        <v>165</v>
      </c>
    </row>
    <row r="6" spans="1:7" ht="18" customHeight="1" x14ac:dyDescent="0.4">
      <c r="B6" s="107" t="s">
        <v>7</v>
      </c>
      <c r="C6" s="108"/>
      <c r="D6" s="108"/>
      <c r="E6" s="108"/>
      <c r="F6" s="108"/>
      <c r="G6" s="74" t="s">
        <v>8</v>
      </c>
    </row>
    <row r="7" spans="1:7" ht="18" customHeight="1" x14ac:dyDescent="0.4">
      <c r="B7" s="97" t="s">
        <v>9</v>
      </c>
      <c r="C7" s="98"/>
      <c r="D7" s="100" t="s">
        <v>6</v>
      </c>
      <c r="E7" s="102" t="s">
        <v>0</v>
      </c>
      <c r="F7" s="106" t="s">
        <v>2</v>
      </c>
      <c r="G7" s="93" t="s">
        <v>3</v>
      </c>
    </row>
    <row r="8" spans="1:7" ht="18" customHeight="1" x14ac:dyDescent="0.4">
      <c r="B8" s="26" t="s">
        <v>71</v>
      </c>
      <c r="C8" s="10" t="s">
        <v>72</v>
      </c>
      <c r="D8" s="101"/>
      <c r="E8" s="104"/>
      <c r="F8" s="106"/>
      <c r="G8" s="94"/>
    </row>
    <row r="9" spans="1:7" ht="18" customHeight="1" x14ac:dyDescent="0.4">
      <c r="B9" s="11">
        <v>4000</v>
      </c>
      <c r="C9" s="25" t="str">
        <f>_xlfn.XLOOKUP(B9,'H 9 aanwijzingen'!$A$19:$A$99,'H 9 aanwijzingen'!$B$19:$B$99,"",1)</f>
        <v>Loonkosten</v>
      </c>
      <c r="D9" s="12"/>
      <c r="E9" s="64" t="s">
        <v>159</v>
      </c>
      <c r="F9" s="33">
        <v>2000</v>
      </c>
      <c r="G9" s="56"/>
    </row>
    <row r="10" spans="1:7" ht="18" customHeight="1" x14ac:dyDescent="0.4">
      <c r="B10" s="11">
        <v>1520</v>
      </c>
      <c r="C10" s="25" t="str">
        <f>_xlfn.XLOOKUP(B10,'H 9 aanwijzingen'!$A$19:$A$99,'H 9 aanwijzingen'!$B$19:$B$99,"",1)</f>
        <v>Af te dragen loonheffingen</v>
      </c>
      <c r="D10" s="12"/>
      <c r="E10" s="64" t="s">
        <v>159</v>
      </c>
      <c r="F10" s="30"/>
      <c r="G10" s="31">
        <v>473.08</v>
      </c>
    </row>
    <row r="11" spans="1:7" ht="18" customHeight="1" x14ac:dyDescent="0.4">
      <c r="B11" s="11">
        <v>1500</v>
      </c>
      <c r="C11" s="25" t="str">
        <f>_xlfn.XLOOKUP(B11,'H 9 aanwijzingen'!$A$19:$A$99,'H 9 aanwijzingen'!$B$19:$B$99,"",1)</f>
        <v>Te betalen nettolonen</v>
      </c>
      <c r="D11" s="12"/>
      <c r="E11" s="64" t="s">
        <v>159</v>
      </c>
      <c r="F11" s="34"/>
      <c r="G11" s="30">
        <v>1526.92</v>
      </c>
    </row>
    <row r="12" spans="1:7" ht="18" customHeight="1" x14ac:dyDescent="0.4">
      <c r="B12" s="11"/>
      <c r="C12" s="25" t="str">
        <f>_xlfn.XLOOKUP(B12,'H 9 aanwijzingen'!$A$19:$A$99,'H 9 aanwijzingen'!$B$19:$B$99,"",1)</f>
        <v/>
      </c>
      <c r="D12" s="12"/>
      <c r="E12" s="28"/>
      <c r="F12" s="23"/>
      <c r="G12" s="24"/>
    </row>
    <row r="13" spans="1:7" ht="18" customHeight="1" x14ac:dyDescent="0.4">
      <c r="B13" s="14"/>
      <c r="C13" s="15"/>
      <c r="D13" s="16"/>
      <c r="E13" s="19"/>
      <c r="F13" s="13"/>
      <c r="G13" s="18"/>
    </row>
    <row r="14" spans="1:7" ht="18" customHeight="1" x14ac:dyDescent="0.4">
      <c r="A14" s="2" t="s">
        <v>5</v>
      </c>
      <c r="B14" s="1" t="s">
        <v>166</v>
      </c>
    </row>
    <row r="15" spans="1:7" ht="18" customHeight="1" x14ac:dyDescent="0.4">
      <c r="B15" s="107" t="s">
        <v>7</v>
      </c>
      <c r="C15" s="108"/>
      <c r="D15" s="108"/>
      <c r="E15" s="108"/>
      <c r="F15" s="108"/>
      <c r="G15" s="74" t="s">
        <v>8</v>
      </c>
    </row>
    <row r="16" spans="1:7" ht="18" customHeight="1" x14ac:dyDescent="0.4">
      <c r="B16" s="97" t="s">
        <v>9</v>
      </c>
      <c r="C16" s="98"/>
      <c r="D16" s="100" t="s">
        <v>6</v>
      </c>
      <c r="E16" s="102" t="s">
        <v>0</v>
      </c>
      <c r="F16" s="106" t="s">
        <v>2</v>
      </c>
      <c r="G16" s="93" t="s">
        <v>3</v>
      </c>
    </row>
    <row r="17" spans="1:7" ht="18" customHeight="1" x14ac:dyDescent="0.4">
      <c r="B17" s="26" t="s">
        <v>71</v>
      </c>
      <c r="C17" s="10" t="s">
        <v>72</v>
      </c>
      <c r="D17" s="101"/>
      <c r="E17" s="104"/>
      <c r="F17" s="106"/>
      <c r="G17" s="94"/>
    </row>
    <row r="18" spans="1:7" ht="18" customHeight="1" x14ac:dyDescent="0.4">
      <c r="B18" s="11">
        <v>4050</v>
      </c>
      <c r="C18" s="25" t="str">
        <f>_xlfn.XLOOKUP(B18,'H 9 aanwijzingen'!$A$19:$A$99,'H 9 aanwijzingen'!$B$19:$B$99,"",1)</f>
        <v>Sociale lasten</v>
      </c>
      <c r="D18" s="12"/>
      <c r="E18" s="64" t="s">
        <v>159</v>
      </c>
      <c r="F18" s="30">
        <v>563.05999999999995</v>
      </c>
      <c r="G18" s="31"/>
    </row>
    <row r="19" spans="1:7" ht="18" customHeight="1" x14ac:dyDescent="0.4">
      <c r="B19" s="11">
        <v>1520</v>
      </c>
      <c r="C19" s="25" t="str">
        <f>_xlfn.XLOOKUP(B19,'H 9 aanwijzingen'!$A$19:$A$99,'H 9 aanwijzingen'!$B$19:$B$99,"",1)</f>
        <v>Af te dragen loonheffingen</v>
      </c>
      <c r="D19" s="12"/>
      <c r="E19" s="64" t="s">
        <v>159</v>
      </c>
      <c r="F19" s="30"/>
      <c r="G19" s="31">
        <v>563.05999999999995</v>
      </c>
    </row>
    <row r="20" spans="1:7" ht="18" customHeight="1" x14ac:dyDescent="0.4">
      <c r="B20" s="11">
        <v>4080</v>
      </c>
      <c r="C20" s="25" t="str">
        <f>_xlfn.XLOOKUP(B20,'H 9 aanwijzingen'!$A$19:$A$99,'H 9 aanwijzingen'!$B$19:$B$99,"",1)</f>
        <v>Kosten vakantietoeslag</v>
      </c>
      <c r="D20" s="12"/>
      <c r="E20" s="64" t="s">
        <v>159</v>
      </c>
      <c r="F20" s="30">
        <v>160</v>
      </c>
      <c r="G20" s="31"/>
    </row>
    <row r="21" spans="1:7" ht="18" customHeight="1" x14ac:dyDescent="0.4">
      <c r="B21" s="11">
        <v>4050</v>
      </c>
      <c r="C21" s="25" t="str">
        <f>_xlfn.XLOOKUP(B21,'H 9 aanwijzingen'!$A$19:$A$99,'H 9 aanwijzingen'!$B$19:$B$99,"",1)</f>
        <v>Sociale lasten</v>
      </c>
      <c r="D21" s="12"/>
      <c r="E21" s="64" t="s">
        <v>159</v>
      </c>
      <c r="F21" s="30">
        <v>24</v>
      </c>
      <c r="G21" s="31"/>
    </row>
    <row r="22" spans="1:7" ht="18" customHeight="1" x14ac:dyDescent="0.4">
      <c r="B22" s="11">
        <v>1550</v>
      </c>
      <c r="C22" s="25" t="str">
        <f>_xlfn.XLOOKUP(B22,'H 9 aanwijzingen'!$A$19:$A$99,'H 9 aanwijzingen'!$B$19:$B$99,"",1)</f>
        <v>Te betalen vakantietoeslag</v>
      </c>
      <c r="D22" s="12"/>
      <c r="E22" s="64" t="s">
        <v>159</v>
      </c>
      <c r="F22" s="30"/>
      <c r="G22" s="31">
        <v>184</v>
      </c>
    </row>
    <row r="23" spans="1:7" ht="18" customHeight="1" x14ac:dyDescent="0.4">
      <c r="B23" s="11"/>
      <c r="C23" s="25" t="str">
        <f>_xlfn.XLOOKUP(B23,'H 9 aanwijzingen'!$A$19:$A$99,'H 9 aanwijzingen'!$B$19:$B$99,"",1)</f>
        <v/>
      </c>
      <c r="D23" s="12"/>
      <c r="E23" s="72"/>
      <c r="F23" s="30"/>
      <c r="G23" s="31"/>
    </row>
    <row r="24" spans="1:7" ht="18" customHeight="1" x14ac:dyDescent="0.4">
      <c r="B24" s="11"/>
      <c r="C24" s="25" t="str">
        <f>_xlfn.XLOOKUP(B24,'H 9 aanwijzingen'!$A$19:$A$99,'H 9 aanwijzingen'!$B$19:$B$99,"",1)</f>
        <v/>
      </c>
      <c r="D24" s="12"/>
      <c r="E24" s="54"/>
      <c r="F24" s="23"/>
      <c r="G24" s="24"/>
    </row>
    <row r="25" spans="1:7" ht="18" customHeight="1" x14ac:dyDescent="0.4">
      <c r="B25" s="14"/>
      <c r="C25" s="15"/>
      <c r="D25" s="16"/>
      <c r="E25" s="20"/>
      <c r="F25" s="13"/>
      <c r="G25" s="18"/>
    </row>
    <row r="26" spans="1:7" ht="18" customHeight="1" x14ac:dyDescent="0.4"/>
    <row r="27" spans="1:7" ht="18" customHeight="1" x14ac:dyDescent="0.4">
      <c r="B27" s="22" t="s">
        <v>132</v>
      </c>
    </row>
    <row r="28" spans="1:7" ht="18" customHeight="1" x14ac:dyDescent="0.4">
      <c r="A28" s="2" t="s">
        <v>4</v>
      </c>
      <c r="B28" s="1" t="s">
        <v>171</v>
      </c>
    </row>
    <row r="29" spans="1:7" ht="18" customHeight="1" x14ac:dyDescent="0.4">
      <c r="B29" s="107" t="s">
        <v>7</v>
      </c>
      <c r="C29" s="108"/>
      <c r="D29" s="108"/>
      <c r="E29" s="108"/>
      <c r="F29" s="108"/>
      <c r="G29" s="74" t="s">
        <v>8</v>
      </c>
    </row>
    <row r="30" spans="1:7" ht="18" customHeight="1" x14ac:dyDescent="0.4">
      <c r="B30" s="97" t="s">
        <v>9</v>
      </c>
      <c r="C30" s="98"/>
      <c r="D30" s="100" t="s">
        <v>6</v>
      </c>
      <c r="E30" s="102" t="s">
        <v>0</v>
      </c>
      <c r="F30" s="106" t="s">
        <v>2</v>
      </c>
      <c r="G30" s="93" t="s">
        <v>3</v>
      </c>
    </row>
    <row r="31" spans="1:7" ht="18" customHeight="1" x14ac:dyDescent="0.4">
      <c r="B31" s="26" t="s">
        <v>71</v>
      </c>
      <c r="C31" s="10" t="s">
        <v>72</v>
      </c>
      <c r="D31" s="101"/>
      <c r="E31" s="104"/>
      <c r="F31" s="106"/>
      <c r="G31" s="94"/>
    </row>
    <row r="32" spans="1:7" ht="18" customHeight="1" x14ac:dyDescent="0.4">
      <c r="B32" s="11">
        <v>4000</v>
      </c>
      <c r="C32" s="25" t="str">
        <f>_xlfn.XLOOKUP(B32,'H 9 aanwijzingen'!$A$19:$A$99,'H 9 aanwijzingen'!$B$19:$B$99,"",1)</f>
        <v>Loonkosten</v>
      </c>
      <c r="D32" s="12"/>
      <c r="E32" s="64" t="s">
        <v>175</v>
      </c>
      <c r="F32" s="33">
        <v>2000</v>
      </c>
      <c r="G32" s="56"/>
    </row>
    <row r="33" spans="1:7" ht="18" customHeight="1" x14ac:dyDescent="0.4">
      <c r="B33" s="11">
        <v>1520</v>
      </c>
      <c r="C33" s="25" t="str">
        <f>_xlfn.XLOOKUP(B33,'H 9 aanwijzingen'!$A$19:$A$99,'H 9 aanwijzingen'!$B$19:$B$99,"",1)</f>
        <v>Af te dragen loonheffingen</v>
      </c>
      <c r="D33" s="12"/>
      <c r="E33" s="32" t="str">
        <f>E32</f>
        <v>okt</v>
      </c>
      <c r="F33" s="30"/>
      <c r="G33" s="31">
        <v>411.25</v>
      </c>
    </row>
    <row r="34" spans="1:7" ht="18" customHeight="1" x14ac:dyDescent="0.4">
      <c r="B34" s="11">
        <v>4700</v>
      </c>
      <c r="C34" s="25" t="str">
        <f>_xlfn.XLOOKUP(B34,'H 9 aanwijzingen'!$A$19:$A$99,'H 9 aanwijzingen'!$B$19:$B$99,"",1)</f>
        <v>Autokosten</v>
      </c>
      <c r="D34" s="12"/>
      <c r="E34" s="32" t="str">
        <f>E33</f>
        <v>okt</v>
      </c>
      <c r="F34" s="65"/>
      <c r="G34" s="33">
        <v>150</v>
      </c>
    </row>
    <row r="35" spans="1:7" ht="18" customHeight="1" x14ac:dyDescent="0.4">
      <c r="B35" s="11">
        <v>1500</v>
      </c>
      <c r="C35" s="25" t="str">
        <f>_xlfn.XLOOKUP(B35,'H 9 aanwijzingen'!$A$19:$A$99,'H 9 aanwijzingen'!$B$19:$B$99,"",1)</f>
        <v>Te betalen nettolonen</v>
      </c>
      <c r="D35" s="12"/>
      <c r="E35" s="32" t="str">
        <f>E34</f>
        <v>okt</v>
      </c>
      <c r="F35" s="34"/>
      <c r="G35" s="30">
        <v>1438.75</v>
      </c>
    </row>
    <row r="36" spans="1:7" ht="18" customHeight="1" x14ac:dyDescent="0.4">
      <c r="B36" s="11"/>
      <c r="C36" s="25" t="str">
        <f>_xlfn.XLOOKUP(B36,'H 9 aanwijzingen'!$A$19:$A$99,'H 9 aanwijzingen'!$B$19:$B$99,"",1)</f>
        <v/>
      </c>
      <c r="D36" s="12"/>
      <c r="E36" s="28"/>
      <c r="F36" s="23"/>
      <c r="G36" s="24"/>
    </row>
    <row r="37" spans="1:7" ht="18" customHeight="1" x14ac:dyDescent="0.4">
      <c r="B37" s="14"/>
      <c r="C37" s="15"/>
      <c r="D37" s="16"/>
      <c r="E37" s="19"/>
      <c r="F37" s="13"/>
      <c r="G37" s="18"/>
    </row>
    <row r="38" spans="1:7" ht="18" customHeight="1" x14ac:dyDescent="0.4">
      <c r="A38" s="2" t="s">
        <v>5</v>
      </c>
      <c r="B38" s="1" t="s">
        <v>172</v>
      </c>
    </row>
    <row r="39" spans="1:7" ht="18" customHeight="1" x14ac:dyDescent="0.4">
      <c r="B39" s="107" t="s">
        <v>7</v>
      </c>
      <c r="C39" s="108"/>
      <c r="D39" s="108"/>
      <c r="E39" s="108"/>
      <c r="F39" s="108"/>
      <c r="G39" s="74" t="s">
        <v>8</v>
      </c>
    </row>
    <row r="40" spans="1:7" ht="18" customHeight="1" x14ac:dyDescent="0.4">
      <c r="B40" s="97" t="s">
        <v>9</v>
      </c>
      <c r="C40" s="98"/>
      <c r="D40" s="100" t="s">
        <v>6</v>
      </c>
      <c r="E40" s="102" t="s">
        <v>0</v>
      </c>
      <c r="F40" s="106" t="s">
        <v>2</v>
      </c>
      <c r="G40" s="93" t="s">
        <v>3</v>
      </c>
    </row>
    <row r="41" spans="1:7" ht="18" customHeight="1" x14ac:dyDescent="0.4">
      <c r="B41" s="26" t="s">
        <v>71</v>
      </c>
      <c r="C41" s="10" t="s">
        <v>72</v>
      </c>
      <c r="D41" s="101"/>
      <c r="E41" s="104"/>
      <c r="F41" s="106"/>
      <c r="G41" s="94"/>
    </row>
    <row r="42" spans="1:7" ht="18" customHeight="1" x14ac:dyDescent="0.4">
      <c r="B42" s="11">
        <v>4050</v>
      </c>
      <c r="C42" s="25" t="str">
        <f>_xlfn.XLOOKUP(B42,'H 9 aanwijzingen'!$A$19:$A$99,'H 9 aanwijzingen'!$B$19:$B$99,"",1)</f>
        <v>Sociale lasten</v>
      </c>
      <c r="D42" s="12"/>
      <c r="E42" s="64" t="s">
        <v>175</v>
      </c>
      <c r="F42" s="30">
        <v>537.21</v>
      </c>
      <c r="G42" s="31"/>
    </row>
    <row r="43" spans="1:7" ht="18" customHeight="1" x14ac:dyDescent="0.4">
      <c r="B43" s="11">
        <v>1520</v>
      </c>
      <c r="C43" s="25" t="str">
        <f>_xlfn.XLOOKUP(B43,'H 9 aanwijzingen'!$A$19:$A$99,'H 9 aanwijzingen'!$B$19:$B$99,"",1)</f>
        <v>Af te dragen loonheffingen</v>
      </c>
      <c r="D43" s="12"/>
      <c r="E43" s="32" t="str">
        <f>E42</f>
        <v>okt</v>
      </c>
      <c r="F43" s="30"/>
      <c r="G43" s="31">
        <v>537.21</v>
      </c>
    </row>
    <row r="44" spans="1:7" ht="18" customHeight="1" x14ac:dyDescent="0.4">
      <c r="B44" s="11">
        <v>4080</v>
      </c>
      <c r="C44" s="25" t="str">
        <f>_xlfn.XLOOKUP(B44,'H 9 aanwijzingen'!$A$19:$A$99,'H 9 aanwijzingen'!$B$19:$B$99,"",1)</f>
        <v>Kosten vakantietoeslag</v>
      </c>
      <c r="D44" s="12"/>
      <c r="E44" s="64" t="s">
        <v>175</v>
      </c>
      <c r="F44" s="30">
        <v>160</v>
      </c>
      <c r="G44" s="31"/>
    </row>
    <row r="45" spans="1:7" ht="18" customHeight="1" x14ac:dyDescent="0.4">
      <c r="B45" s="11">
        <v>4050</v>
      </c>
      <c r="C45" s="25" t="str">
        <f>_xlfn.XLOOKUP(B45,'H 9 aanwijzingen'!$A$19:$A$99,'H 9 aanwijzingen'!$B$19:$B$99,"",1)</f>
        <v>Sociale lasten</v>
      </c>
      <c r="D45" s="12"/>
      <c r="E45" s="64" t="s">
        <v>175</v>
      </c>
      <c r="F45" s="30">
        <v>24</v>
      </c>
      <c r="G45" s="31"/>
    </row>
    <row r="46" spans="1:7" ht="18" customHeight="1" x14ac:dyDescent="0.4">
      <c r="B46" s="11">
        <v>1550</v>
      </c>
      <c r="C46" s="25" t="str">
        <f>_xlfn.XLOOKUP(B46,'H 9 aanwijzingen'!$A$19:$A$99,'H 9 aanwijzingen'!$B$19:$B$99,"",1)</f>
        <v>Te betalen vakantietoeslag</v>
      </c>
      <c r="D46" s="12"/>
      <c r="E46" s="64" t="s">
        <v>175</v>
      </c>
      <c r="F46" s="30"/>
      <c r="G46" s="31">
        <v>184</v>
      </c>
    </row>
    <row r="47" spans="1:7" ht="18" customHeight="1" x14ac:dyDescent="0.4">
      <c r="B47" s="11"/>
      <c r="C47" s="25" t="str">
        <f>_xlfn.XLOOKUP(B47,'H 9 aanwijzingen'!$A$19:$A$99,'H 9 aanwijzingen'!$B$19:$B$99,"",1)</f>
        <v/>
      </c>
      <c r="D47" s="12"/>
      <c r="E47" s="72"/>
      <c r="F47" s="30"/>
      <c r="G47" s="31"/>
    </row>
    <row r="48" spans="1:7" ht="18" customHeight="1" x14ac:dyDescent="0.4">
      <c r="B48" s="11"/>
      <c r="C48" s="25" t="str">
        <f>_xlfn.XLOOKUP(B48,'H 9 aanwijzingen'!$A$19:$A$99,'H 9 aanwijzingen'!$B$19:$B$99,"",1)</f>
        <v/>
      </c>
      <c r="D48" s="12"/>
      <c r="E48" s="54"/>
      <c r="F48" s="23"/>
      <c r="G48" s="24"/>
    </row>
  </sheetData>
  <mergeCells count="24">
    <mergeCell ref="G7:G8"/>
    <mergeCell ref="B6:F6"/>
    <mergeCell ref="B7:C7"/>
    <mergeCell ref="D7:D8"/>
    <mergeCell ref="E7:E8"/>
    <mergeCell ref="F7:F8"/>
    <mergeCell ref="G30:G31"/>
    <mergeCell ref="B15:F15"/>
    <mergeCell ref="B16:C16"/>
    <mergeCell ref="D16:D17"/>
    <mergeCell ref="E16:E17"/>
    <mergeCell ref="F16:F17"/>
    <mergeCell ref="G16:G17"/>
    <mergeCell ref="B39:F39"/>
    <mergeCell ref="B29:F29"/>
    <mergeCell ref="B30:C30"/>
    <mergeCell ref="D30:D31"/>
    <mergeCell ref="E30:E31"/>
    <mergeCell ref="F30:F31"/>
    <mergeCell ref="B40:C40"/>
    <mergeCell ref="D40:D41"/>
    <mergeCell ref="E40:E41"/>
    <mergeCell ref="F40:F41"/>
    <mergeCell ref="G40:G4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D411A-D426-41FF-949D-F141D237B6AA}">
  <dimension ref="A1:G86"/>
  <sheetViews>
    <sheetView showGridLines="0" topLeftCell="A63" zoomScaleNormal="100" workbookViewId="0">
      <selection activeCell="B73" sqref="B73:C74"/>
    </sheetView>
  </sheetViews>
  <sheetFormatPr defaultColWidth="8.86328125" defaultRowHeight="15" x14ac:dyDescent="0.4"/>
  <cols>
    <col min="1" max="1" width="2.86328125" style="2" customWidth="1"/>
    <col min="2" max="2" width="14.265625" style="1" customWidth="1"/>
    <col min="3" max="3" width="35.86328125" style="1" customWidth="1"/>
    <col min="4" max="4" width="13.1328125" style="1" customWidth="1"/>
    <col min="5" max="5" width="39.73046875" style="1" customWidth="1"/>
    <col min="6" max="6" width="13.86328125" style="1" customWidth="1"/>
    <col min="7" max="7" width="14" style="1" customWidth="1"/>
    <col min="8" max="8" width="13.265625" style="1" customWidth="1"/>
    <col min="9" max="9" width="11.59765625" style="1" customWidth="1"/>
    <col min="10" max="10" width="10.73046875" style="1" customWidth="1"/>
    <col min="11" max="11" width="2.3984375" style="1" customWidth="1"/>
    <col min="12" max="16384" width="8.86328125" style="1"/>
  </cols>
  <sheetData>
    <row r="1" spans="2:7" ht="18" customHeight="1" x14ac:dyDescent="0.4">
      <c r="B1" s="22" t="s">
        <v>137</v>
      </c>
      <c r="D1" s="22" t="s">
        <v>176</v>
      </c>
    </row>
    <row r="2" spans="2:7" ht="18" customHeight="1" x14ac:dyDescent="0.4">
      <c r="B2" s="22"/>
    </row>
    <row r="3" spans="2:7" ht="18" customHeight="1" x14ac:dyDescent="0.4"/>
    <row r="4" spans="2:7" ht="18" customHeight="1" x14ac:dyDescent="0.4">
      <c r="B4" s="22" t="s">
        <v>133</v>
      </c>
    </row>
    <row r="5" spans="2:7" ht="18" customHeight="1" x14ac:dyDescent="0.4">
      <c r="B5" s="1" t="s">
        <v>178</v>
      </c>
    </row>
    <row r="6" spans="2:7" ht="18" customHeight="1" x14ac:dyDescent="0.4">
      <c r="B6" s="107" t="s">
        <v>7</v>
      </c>
      <c r="C6" s="108"/>
      <c r="D6" s="108"/>
      <c r="E6" s="108"/>
      <c r="F6" s="108"/>
      <c r="G6" s="74" t="s">
        <v>8</v>
      </c>
    </row>
    <row r="7" spans="2:7" ht="18" customHeight="1" x14ac:dyDescent="0.4">
      <c r="B7" s="97" t="s">
        <v>9</v>
      </c>
      <c r="C7" s="98"/>
      <c r="D7" s="100" t="s">
        <v>6</v>
      </c>
      <c r="E7" s="102" t="s">
        <v>0</v>
      </c>
      <c r="F7" s="106" t="s">
        <v>2</v>
      </c>
      <c r="G7" s="93" t="s">
        <v>3</v>
      </c>
    </row>
    <row r="8" spans="2:7" ht="18" customHeight="1" x14ac:dyDescent="0.4">
      <c r="B8" s="26" t="s">
        <v>71</v>
      </c>
      <c r="C8" s="10" t="s">
        <v>72</v>
      </c>
      <c r="D8" s="101"/>
      <c r="E8" s="104"/>
      <c r="F8" s="106"/>
      <c r="G8" s="94"/>
    </row>
    <row r="9" spans="2:7" ht="18" customHeight="1" x14ac:dyDescent="0.4">
      <c r="B9" s="11">
        <v>4000</v>
      </c>
      <c r="C9" s="25" t="str">
        <f>_xlfn.XLOOKUP(B9,'H 9 aanwijzingen'!$A$19:$A$99,'H 9 aanwijzingen'!$B$19:$B$99,"",1)</f>
        <v>Loonkosten</v>
      </c>
      <c r="D9" s="12"/>
      <c r="E9" s="32" t="s">
        <v>181</v>
      </c>
      <c r="F9" s="30">
        <v>1800</v>
      </c>
      <c r="G9" s="30"/>
    </row>
    <row r="10" spans="2:7" ht="18" customHeight="1" x14ac:dyDescent="0.4">
      <c r="B10" s="11">
        <v>1520</v>
      </c>
      <c r="C10" s="25" t="str">
        <f>_xlfn.XLOOKUP(B10,'H 9 aanwijzingen'!$A$19:$A$99,'H 9 aanwijzingen'!$B$19:$B$99,"",1)</f>
        <v>Af te dragen loonheffingen</v>
      </c>
      <c r="D10" s="12"/>
      <c r="E10" s="32" t="s">
        <v>181</v>
      </c>
      <c r="F10" s="30"/>
      <c r="G10" s="30">
        <v>94.17</v>
      </c>
    </row>
    <row r="11" spans="2:7" ht="18" customHeight="1" x14ac:dyDescent="0.4">
      <c r="B11" s="11">
        <v>1540</v>
      </c>
      <c r="C11" s="25" t="str">
        <f>_xlfn.XLOOKUP(B11,'H 9 aanwijzingen'!$A$19:$A$99,'H 9 aanwijzingen'!$B$19:$B$99,"",1)</f>
        <v>Te betalen pensioenpremies</v>
      </c>
      <c r="D11" s="12"/>
      <c r="E11" s="32" t="s">
        <v>181</v>
      </c>
      <c r="F11" s="30"/>
      <c r="G11" s="30">
        <v>50</v>
      </c>
    </row>
    <row r="12" spans="2:7" ht="18" customHeight="1" x14ac:dyDescent="0.4">
      <c r="B12" s="11">
        <v>1500</v>
      </c>
      <c r="C12" s="25" t="str">
        <f>_xlfn.XLOOKUP(B12,'H 9 aanwijzingen'!$A$19:$A$99,'H 9 aanwijzingen'!$B$19:$B$99,"",1)</f>
        <v>Te betalen nettolonen</v>
      </c>
      <c r="D12" s="12"/>
      <c r="E12" s="32" t="s">
        <v>181</v>
      </c>
      <c r="F12" s="30"/>
      <c r="G12" s="30">
        <v>1655.83</v>
      </c>
    </row>
    <row r="13" spans="2:7" ht="18" customHeight="1" x14ac:dyDescent="0.4">
      <c r="B13" s="11"/>
      <c r="C13" s="25" t="str">
        <f>_xlfn.XLOOKUP(B13,'H 9 aanwijzingen'!$A$19:$A$99,'H 9 aanwijzingen'!$B$19:$B$99,"",1)</f>
        <v/>
      </c>
      <c r="D13" s="12"/>
      <c r="E13" s="28"/>
      <c r="F13" s="23"/>
      <c r="G13" s="24"/>
    </row>
    <row r="14" spans="2:7" ht="18" customHeight="1" x14ac:dyDescent="0.4"/>
    <row r="15" spans="2:7" ht="18" customHeight="1" x14ac:dyDescent="0.4"/>
    <row r="16" spans="2:7" ht="18" customHeight="1" x14ac:dyDescent="0.4">
      <c r="B16" s="22" t="s">
        <v>134</v>
      </c>
    </row>
    <row r="17" spans="2:7" ht="18" customHeight="1" x14ac:dyDescent="0.4">
      <c r="B17" s="1" t="s">
        <v>179</v>
      </c>
    </row>
    <row r="18" spans="2:7" ht="18" customHeight="1" x14ac:dyDescent="0.4">
      <c r="B18" s="107" t="s">
        <v>7</v>
      </c>
      <c r="C18" s="108"/>
      <c r="D18" s="108"/>
      <c r="E18" s="108"/>
      <c r="F18" s="108"/>
      <c r="G18" s="74" t="s">
        <v>8</v>
      </c>
    </row>
    <row r="19" spans="2:7" ht="18" customHeight="1" x14ac:dyDescent="0.4">
      <c r="B19" s="97" t="s">
        <v>9</v>
      </c>
      <c r="C19" s="98"/>
      <c r="D19" s="100" t="s">
        <v>6</v>
      </c>
      <c r="E19" s="102" t="s">
        <v>0</v>
      </c>
      <c r="F19" s="106" t="s">
        <v>2</v>
      </c>
      <c r="G19" s="93" t="s">
        <v>3</v>
      </c>
    </row>
    <row r="20" spans="2:7" ht="18" customHeight="1" x14ac:dyDescent="0.4">
      <c r="B20" s="26" t="s">
        <v>71</v>
      </c>
      <c r="C20" s="10" t="s">
        <v>72</v>
      </c>
      <c r="D20" s="101"/>
      <c r="E20" s="104"/>
      <c r="F20" s="106"/>
      <c r="G20" s="94"/>
    </row>
    <row r="21" spans="2:7" ht="18" customHeight="1" x14ac:dyDescent="0.4">
      <c r="B21" s="11">
        <v>4050</v>
      </c>
      <c r="C21" s="25" t="str">
        <f>_xlfn.XLOOKUP(B21,'H 9 aanwijzingen'!$A$19:$A$99,'H 9 aanwijzingen'!$B$19:$B$99,"",1)</f>
        <v>Sociale lasten</v>
      </c>
      <c r="D21" s="12"/>
      <c r="E21" s="32" t="s">
        <v>181</v>
      </c>
      <c r="F21" s="30">
        <v>403.49</v>
      </c>
      <c r="G21" s="30"/>
    </row>
    <row r="22" spans="2:7" ht="18" customHeight="1" x14ac:dyDescent="0.4">
      <c r="B22" s="11">
        <v>1520</v>
      </c>
      <c r="C22" s="25" t="str">
        <f>_xlfn.XLOOKUP(B22,'H 9 aanwijzingen'!$A$19:$A$99,'H 9 aanwijzingen'!$B$19:$B$99,"",1)</f>
        <v>Af te dragen loonheffingen</v>
      </c>
      <c r="D22" s="12"/>
      <c r="E22" s="32" t="s">
        <v>181</v>
      </c>
      <c r="F22" s="30"/>
      <c r="G22" s="30">
        <v>403.49</v>
      </c>
    </row>
    <row r="23" spans="2:7" ht="18" customHeight="1" x14ac:dyDescent="0.4">
      <c r="B23" s="78">
        <v>4070</v>
      </c>
      <c r="C23" s="25" t="str">
        <f>_xlfn.XLOOKUP(B23,'H 9 aanwijzingen'!$A$19:$A$99,'H 9 aanwijzingen'!$B$19:$B$99,"",1)</f>
        <v>Pensioenpremies</v>
      </c>
      <c r="D23" s="79"/>
      <c r="E23" s="64" t="s">
        <v>182</v>
      </c>
      <c r="F23" s="33">
        <v>50</v>
      </c>
      <c r="G23" s="33"/>
    </row>
    <row r="24" spans="2:7" ht="18" customHeight="1" x14ac:dyDescent="0.4">
      <c r="B24" s="78">
        <v>1540</v>
      </c>
      <c r="C24" s="25" t="str">
        <f>_xlfn.XLOOKUP(B24,'H 9 aanwijzingen'!$A$19:$A$99,'H 9 aanwijzingen'!$B$19:$B$99,"",1)</f>
        <v>Te betalen pensioenpremies</v>
      </c>
      <c r="D24" s="79"/>
      <c r="E24" s="64" t="s">
        <v>181</v>
      </c>
      <c r="F24" s="33"/>
      <c r="G24" s="33">
        <v>50</v>
      </c>
    </row>
    <row r="25" spans="2:7" ht="18" customHeight="1" x14ac:dyDescent="0.4">
      <c r="B25" s="11">
        <v>4080</v>
      </c>
      <c r="C25" s="25" t="str">
        <f>_xlfn.XLOOKUP(B25,'H 9 aanwijzingen'!$A$19:$A$99,'H 9 aanwijzingen'!$B$19:$B$99,"",1)</f>
        <v>Kosten vakantietoeslag</v>
      </c>
      <c r="D25" s="82"/>
      <c r="E25" s="32" t="s">
        <v>181</v>
      </c>
      <c r="F25" s="30">
        <v>144</v>
      </c>
      <c r="G25" s="30"/>
    </row>
    <row r="26" spans="2:7" ht="18" customHeight="1" x14ac:dyDescent="0.4">
      <c r="B26" s="11">
        <v>4050</v>
      </c>
      <c r="C26" s="25" t="str">
        <f>_xlfn.XLOOKUP(B26,'H 9 aanwijzingen'!$A$19:$A$99,'H 9 aanwijzingen'!$B$19:$B$99,"",1)</f>
        <v>Sociale lasten</v>
      </c>
      <c r="D26" s="82"/>
      <c r="E26" s="32" t="s">
        <v>181</v>
      </c>
      <c r="F26" s="30">
        <v>21.6</v>
      </c>
      <c r="G26" s="30"/>
    </row>
    <row r="27" spans="2:7" ht="18" customHeight="1" x14ac:dyDescent="0.4">
      <c r="B27" s="11">
        <v>1550</v>
      </c>
      <c r="C27" s="71" t="str">
        <f>_xlfn.XLOOKUP(B27,'H 9 aanwijzingen'!$A$19:$A$99,'H 9 aanwijzingen'!$B$19:$B$99,"",1)</f>
        <v>Te betalen vakantietoeslag</v>
      </c>
      <c r="D27" s="83"/>
      <c r="E27" s="64" t="s">
        <v>181</v>
      </c>
      <c r="F27" s="33"/>
      <c r="G27" s="33">
        <v>165.6</v>
      </c>
    </row>
    <row r="28" spans="2:7" ht="18" customHeight="1" x14ac:dyDescent="0.4">
      <c r="B28" s="80"/>
      <c r="C28" s="81"/>
      <c r="D28" s="82"/>
      <c r="E28" s="32"/>
      <c r="F28" s="30"/>
      <c r="G28" s="30"/>
    </row>
    <row r="29" spans="2:7" ht="18" customHeight="1" x14ac:dyDescent="0.4">
      <c r="B29" s="14"/>
      <c r="C29" s="15"/>
      <c r="D29" s="16"/>
      <c r="E29" s="76"/>
      <c r="F29" s="77"/>
      <c r="G29" s="77"/>
    </row>
    <row r="30" spans="2:7" ht="18" customHeight="1" x14ac:dyDescent="0.4"/>
    <row r="31" spans="2:7" ht="18" customHeight="1" x14ac:dyDescent="0.4"/>
    <row r="32" spans="2:7" ht="18" customHeight="1" x14ac:dyDescent="0.4">
      <c r="B32" s="22" t="s">
        <v>135</v>
      </c>
    </row>
    <row r="33" spans="2:7" ht="18" customHeight="1" x14ac:dyDescent="0.4">
      <c r="B33" s="2" t="s">
        <v>178</v>
      </c>
    </row>
    <row r="34" spans="2:7" ht="18" customHeight="1" x14ac:dyDescent="0.4">
      <c r="B34" s="107" t="s">
        <v>7</v>
      </c>
      <c r="C34" s="108"/>
      <c r="D34" s="108"/>
      <c r="E34" s="108"/>
      <c r="F34" s="108"/>
      <c r="G34" s="74" t="s">
        <v>8</v>
      </c>
    </row>
    <row r="35" spans="2:7" ht="18" customHeight="1" x14ac:dyDescent="0.4">
      <c r="B35" s="97" t="s">
        <v>9</v>
      </c>
      <c r="C35" s="98"/>
      <c r="D35" s="100" t="s">
        <v>6</v>
      </c>
      <c r="E35" s="102" t="s">
        <v>0</v>
      </c>
      <c r="F35" s="106" t="s">
        <v>2</v>
      </c>
      <c r="G35" s="93" t="s">
        <v>3</v>
      </c>
    </row>
    <row r="36" spans="2:7" ht="18" customHeight="1" x14ac:dyDescent="0.4">
      <c r="B36" s="26" t="s">
        <v>71</v>
      </c>
      <c r="C36" s="10" t="s">
        <v>72</v>
      </c>
      <c r="D36" s="101"/>
      <c r="E36" s="104"/>
      <c r="F36" s="106"/>
      <c r="G36" s="94"/>
    </row>
    <row r="37" spans="2:7" ht="18" customHeight="1" x14ac:dyDescent="0.4">
      <c r="B37" s="11">
        <v>4000</v>
      </c>
      <c r="C37" s="25" t="str">
        <f>_xlfn.XLOOKUP(B37,'H 9 aanwijzingen'!$A$19:$A$99,'H 9 aanwijzingen'!$B$19:$B$99,"",1)</f>
        <v>Loonkosten</v>
      </c>
      <c r="D37" s="12"/>
      <c r="E37" s="64" t="s">
        <v>181</v>
      </c>
      <c r="F37" s="30">
        <v>2500</v>
      </c>
      <c r="G37" s="30"/>
    </row>
    <row r="38" spans="2:7" ht="18" customHeight="1" x14ac:dyDescent="0.4">
      <c r="B38" s="11">
        <v>1520</v>
      </c>
      <c r="C38" s="25" t="str">
        <f>_xlfn.XLOOKUP(B38,'H 9 aanwijzingen'!$A$19:$A$99,'H 9 aanwijzingen'!$B$19:$B$99,"",1)</f>
        <v>Af te dragen loonheffingen</v>
      </c>
      <c r="D38" s="12"/>
      <c r="E38" s="64" t="s">
        <v>181</v>
      </c>
      <c r="F38" s="30"/>
      <c r="G38" s="30">
        <v>715.58</v>
      </c>
    </row>
    <row r="39" spans="2:7" ht="18" customHeight="1" x14ac:dyDescent="0.4">
      <c r="B39" s="11">
        <v>4700</v>
      </c>
      <c r="C39" s="25" t="str">
        <f>_xlfn.XLOOKUP(B39,'H 9 aanwijzingen'!$A$19:$A$99,'H 9 aanwijzingen'!$B$19:$B$99,"",1)</f>
        <v>Autokosten</v>
      </c>
      <c r="D39" s="12"/>
      <c r="E39" s="64" t="s">
        <v>181</v>
      </c>
      <c r="F39" s="30"/>
      <c r="G39" s="30">
        <v>100</v>
      </c>
    </row>
    <row r="40" spans="2:7" ht="18" customHeight="1" x14ac:dyDescent="0.4">
      <c r="B40" s="11">
        <v>1500</v>
      </c>
      <c r="C40" s="25" t="str">
        <f>_xlfn.XLOOKUP(B40,'H 9 aanwijzingen'!$A$19:$A$99,'H 9 aanwijzingen'!$B$19:$B$99,"",1)</f>
        <v>Te betalen nettolonen</v>
      </c>
      <c r="D40" s="12"/>
      <c r="E40" s="64" t="s">
        <v>181</v>
      </c>
      <c r="F40" s="30"/>
      <c r="G40" s="30">
        <v>1684.42</v>
      </c>
    </row>
    <row r="41" spans="2:7" ht="18" customHeight="1" x14ac:dyDescent="0.4">
      <c r="B41" s="11"/>
      <c r="C41" s="25" t="str">
        <f>_xlfn.XLOOKUP(B41,'H 9 aanwijzingen'!$A$19:$A$99,'H 9 aanwijzingen'!$B$19:$B$99,"",1)</f>
        <v/>
      </c>
      <c r="D41" s="12"/>
      <c r="E41" s="28"/>
      <c r="F41" s="23"/>
      <c r="G41" s="24"/>
    </row>
    <row r="42" spans="2:7" ht="18" customHeight="1" x14ac:dyDescent="0.4"/>
    <row r="43" spans="2:7" ht="18" customHeight="1" x14ac:dyDescent="0.4"/>
    <row r="44" spans="2:7" ht="18" customHeight="1" x14ac:dyDescent="0.4">
      <c r="B44" s="22" t="s">
        <v>136</v>
      </c>
    </row>
    <row r="45" spans="2:7" ht="18" customHeight="1" x14ac:dyDescent="0.4">
      <c r="B45" s="1" t="s">
        <v>105</v>
      </c>
    </row>
    <row r="46" spans="2:7" ht="18" customHeight="1" x14ac:dyDescent="0.4">
      <c r="B46" s="107" t="s">
        <v>7</v>
      </c>
      <c r="C46" s="108"/>
      <c r="D46" s="108"/>
      <c r="E46" s="108"/>
      <c r="F46" s="108"/>
      <c r="G46" s="74" t="s">
        <v>8</v>
      </c>
    </row>
    <row r="47" spans="2:7" ht="18" customHeight="1" x14ac:dyDescent="0.4">
      <c r="B47" s="97" t="s">
        <v>9</v>
      </c>
      <c r="C47" s="98"/>
      <c r="D47" s="100" t="s">
        <v>6</v>
      </c>
      <c r="E47" s="102" t="s">
        <v>0</v>
      </c>
      <c r="F47" s="106" t="s">
        <v>2</v>
      </c>
      <c r="G47" s="93" t="s">
        <v>3</v>
      </c>
    </row>
    <row r="48" spans="2:7" ht="18" customHeight="1" x14ac:dyDescent="0.4">
      <c r="B48" s="26" t="s">
        <v>71</v>
      </c>
      <c r="C48" s="10" t="s">
        <v>72</v>
      </c>
      <c r="D48" s="101"/>
      <c r="E48" s="104"/>
      <c r="F48" s="106"/>
      <c r="G48" s="94"/>
    </row>
    <row r="49" spans="2:7" ht="18" customHeight="1" x14ac:dyDescent="0.4">
      <c r="B49" s="11">
        <v>1500</v>
      </c>
      <c r="C49" s="25" t="str">
        <f>_xlfn.XLOOKUP(B49,'H 9 aanwijzingen'!$A$19:$A$99,'H 9 aanwijzingen'!$B$19:$B$99,"",1)</f>
        <v>Te betalen nettolonen</v>
      </c>
      <c r="D49" s="12"/>
      <c r="E49" s="32" t="s">
        <v>159</v>
      </c>
      <c r="F49" s="30">
        <v>1265.83</v>
      </c>
      <c r="G49" s="30"/>
    </row>
    <row r="50" spans="2:7" ht="18" customHeight="1" x14ac:dyDescent="0.4">
      <c r="B50" s="11">
        <v>1050</v>
      </c>
      <c r="C50" s="25" t="str">
        <f>_xlfn.XLOOKUP(B50,'H 9 aanwijzingen'!$A$19:$A$99,'H 9 aanwijzingen'!$B$19:$B$99,"",1)</f>
        <v>Rabobank</v>
      </c>
      <c r="D50" s="12"/>
      <c r="E50" s="32" t="s">
        <v>159</v>
      </c>
      <c r="F50" s="30"/>
      <c r="G50" s="30">
        <v>1265.83</v>
      </c>
    </row>
    <row r="51" spans="2:7" ht="18" customHeight="1" x14ac:dyDescent="0.4">
      <c r="B51" s="11">
        <v>1520</v>
      </c>
      <c r="C51" s="25" t="str">
        <f>_xlfn.XLOOKUP(B51,'H 9 aanwijzingen'!$A$19:$A$99,'H 9 aanwijzingen'!$B$19:$B$99,"",1)</f>
        <v>Af te dragen loonheffingen</v>
      </c>
      <c r="D51" s="12"/>
      <c r="E51" s="32" t="s">
        <v>143</v>
      </c>
      <c r="F51" s="30">
        <v>380</v>
      </c>
      <c r="G51" s="30"/>
    </row>
    <row r="52" spans="2:7" ht="18" customHeight="1" x14ac:dyDescent="0.4">
      <c r="B52" s="11">
        <v>1050</v>
      </c>
      <c r="C52" s="25" t="str">
        <f>_xlfn.XLOOKUP(B52,'H 9 aanwijzingen'!$A$19:$A$99,'H 9 aanwijzingen'!$B$19:$B$99,"",1)</f>
        <v>Rabobank</v>
      </c>
      <c r="D52" s="12"/>
      <c r="E52" s="32" t="s">
        <v>143</v>
      </c>
      <c r="F52" s="30"/>
      <c r="G52" s="30">
        <v>380</v>
      </c>
    </row>
    <row r="53" spans="2:7" ht="18" customHeight="1" x14ac:dyDescent="0.4">
      <c r="B53" s="11"/>
      <c r="C53" s="25" t="str">
        <f>_xlfn.XLOOKUP(B53,'H 9 aanwijzingen'!$A$19:$A$99,'H 9 aanwijzingen'!$B$19:$B$99,"",1)</f>
        <v/>
      </c>
      <c r="D53" s="12"/>
      <c r="E53" s="28"/>
      <c r="F53" s="23"/>
      <c r="G53" s="24"/>
    </row>
    <row r="54" spans="2:7" ht="18" customHeight="1" x14ac:dyDescent="0.4"/>
    <row r="55" spans="2:7" ht="18" customHeight="1" x14ac:dyDescent="0.4"/>
    <row r="56" spans="2:7" ht="18" customHeight="1" x14ac:dyDescent="0.4">
      <c r="B56" s="22" t="s">
        <v>177</v>
      </c>
    </row>
    <row r="57" spans="2:7" ht="18" customHeight="1" x14ac:dyDescent="0.4">
      <c r="B57" s="17" t="s">
        <v>105</v>
      </c>
    </row>
    <row r="58" spans="2:7" ht="18" customHeight="1" x14ac:dyDescent="0.4">
      <c r="B58" s="107" t="s">
        <v>7</v>
      </c>
      <c r="C58" s="108"/>
      <c r="D58" s="108"/>
      <c r="E58" s="108"/>
      <c r="F58" s="108"/>
      <c r="G58" s="74" t="s">
        <v>8</v>
      </c>
    </row>
    <row r="59" spans="2:7" ht="18" customHeight="1" x14ac:dyDescent="0.4">
      <c r="B59" s="97" t="s">
        <v>9</v>
      </c>
      <c r="C59" s="98"/>
      <c r="D59" s="100" t="s">
        <v>6</v>
      </c>
      <c r="E59" s="102" t="s">
        <v>0</v>
      </c>
      <c r="F59" s="106" t="s">
        <v>2</v>
      </c>
      <c r="G59" s="93" t="s">
        <v>3</v>
      </c>
    </row>
    <row r="60" spans="2:7" ht="18" customHeight="1" x14ac:dyDescent="0.4">
      <c r="B60" s="26" t="s">
        <v>71</v>
      </c>
      <c r="C60" s="10" t="s">
        <v>72</v>
      </c>
      <c r="D60" s="101"/>
      <c r="E60" s="104"/>
      <c r="F60" s="106"/>
      <c r="G60" s="94"/>
    </row>
    <row r="61" spans="2:7" ht="18" customHeight="1" x14ac:dyDescent="0.4">
      <c r="B61" s="11">
        <v>1500</v>
      </c>
      <c r="C61" s="25" t="str">
        <f>_xlfn.XLOOKUP(B61,'H 9 aanwijzingen'!$A$19:$A$99,'H 9 aanwijzingen'!$B$19:$B$99,"",1)</f>
        <v>Te betalen nettolonen</v>
      </c>
      <c r="D61" s="12"/>
      <c r="E61" s="32" t="s">
        <v>183</v>
      </c>
      <c r="F61" s="30">
        <v>1945.83</v>
      </c>
      <c r="G61" s="30"/>
    </row>
    <row r="62" spans="2:7" ht="18" customHeight="1" x14ac:dyDescent="0.4">
      <c r="B62" s="11">
        <v>1050</v>
      </c>
      <c r="C62" s="25" t="str">
        <f>_xlfn.XLOOKUP(B62,'H 9 aanwijzingen'!$A$19:$A$99,'H 9 aanwijzingen'!$B$19:$B$99,"",1)</f>
        <v>Rabobank</v>
      </c>
      <c r="D62" s="12"/>
      <c r="E62" s="32" t="s">
        <v>183</v>
      </c>
      <c r="F62" s="30"/>
      <c r="G62" s="30">
        <v>1945.83</v>
      </c>
    </row>
    <row r="63" spans="2:7" ht="18" customHeight="1" x14ac:dyDescent="0.4">
      <c r="B63" s="11">
        <v>1520</v>
      </c>
      <c r="C63" s="25" t="str">
        <f>_xlfn.XLOOKUP(B63,'H 9 aanwijzingen'!$A$19:$A$99,'H 9 aanwijzingen'!$B$19:$B$99,"",1)</f>
        <v>Af te dragen loonheffingen</v>
      </c>
      <c r="D63" s="12"/>
      <c r="E63" s="32" t="s">
        <v>147</v>
      </c>
      <c r="F63" s="30">
        <v>625</v>
      </c>
      <c r="G63" s="30"/>
    </row>
    <row r="64" spans="2:7" ht="18" customHeight="1" x14ac:dyDescent="0.4">
      <c r="B64" s="11">
        <v>1050</v>
      </c>
      <c r="C64" s="25" t="str">
        <f>_xlfn.XLOOKUP(B64,'H 9 aanwijzingen'!$A$19:$A$99,'H 9 aanwijzingen'!$B$19:$B$99,"",1)</f>
        <v>Rabobank</v>
      </c>
      <c r="D64" s="12"/>
      <c r="E64" s="32" t="s">
        <v>147</v>
      </c>
      <c r="F64" s="30"/>
      <c r="G64" s="30">
        <v>625</v>
      </c>
    </row>
    <row r="65" spans="2:7" ht="18" customHeight="1" x14ac:dyDescent="0.4">
      <c r="B65" s="11">
        <v>680</v>
      </c>
      <c r="C65" s="25" t="str">
        <f>_xlfn.XLOOKUP(B65,'H 9 aanwijzingen'!$A$19:$A$99,'H 9 aanwijzingen'!$B$19:$B$99,"",1)</f>
        <v>Privé</v>
      </c>
      <c r="D65" s="12"/>
      <c r="E65" s="32" t="s">
        <v>148</v>
      </c>
      <c r="F65" s="30">
        <v>500</v>
      </c>
      <c r="G65" s="30"/>
    </row>
    <row r="66" spans="2:7" ht="18" customHeight="1" x14ac:dyDescent="0.4">
      <c r="B66" s="11">
        <v>1050</v>
      </c>
      <c r="C66" s="25" t="str">
        <f>_xlfn.XLOOKUP(B66,'H 9 aanwijzingen'!$A$19:$A$99,'H 9 aanwijzingen'!$B$19:$B$99,"",1)</f>
        <v>Rabobank</v>
      </c>
      <c r="D66" s="12"/>
      <c r="E66" s="32" t="s">
        <v>148</v>
      </c>
      <c r="F66" s="30"/>
      <c r="G66" s="30">
        <v>500</v>
      </c>
    </row>
    <row r="67" spans="2:7" ht="18" customHeight="1" x14ac:dyDescent="0.4">
      <c r="B67" s="11">
        <v>1540</v>
      </c>
      <c r="C67" s="25" t="str">
        <f>_xlfn.XLOOKUP(B67,'H 9 aanwijzingen'!$A$19:$A$99,'H 9 aanwijzingen'!$B$19:$B$99,"",1)</f>
        <v>Te betalen pensioenpremies</v>
      </c>
      <c r="D67" s="12"/>
      <c r="E67" s="32" t="s">
        <v>149</v>
      </c>
      <c r="F67" s="30">
        <v>150</v>
      </c>
      <c r="G67" s="30"/>
    </row>
    <row r="68" spans="2:7" ht="18" customHeight="1" x14ac:dyDescent="0.4">
      <c r="B68" s="11">
        <v>1050</v>
      </c>
      <c r="C68" s="25" t="str">
        <f>_xlfn.XLOOKUP(B68,'H 9 aanwijzingen'!$A$19:$A$99,'H 9 aanwijzingen'!$B$19:$B$99,"",1)</f>
        <v>Rabobank</v>
      </c>
      <c r="D68" s="12"/>
      <c r="E68" s="32" t="s">
        <v>149</v>
      </c>
      <c r="F68" s="30"/>
      <c r="G68" s="30">
        <v>150</v>
      </c>
    </row>
    <row r="69" spans="2:7" ht="18" customHeight="1" x14ac:dyDescent="0.4">
      <c r="B69" s="11"/>
      <c r="C69" s="25" t="str">
        <f>_xlfn.XLOOKUP(B69,'H 9 aanwijzingen'!$A$19:$A$99,'H 9 aanwijzingen'!$B$19:$B$99,"",1)</f>
        <v/>
      </c>
      <c r="D69" s="12"/>
      <c r="E69" s="28"/>
      <c r="F69" s="23"/>
      <c r="G69" s="24"/>
    </row>
    <row r="70" spans="2:7" ht="18" customHeight="1" x14ac:dyDescent="0.4">
      <c r="B70" s="11"/>
      <c r="C70" s="25" t="str">
        <f>_xlfn.XLOOKUP(B70,'H 9 aanwijzingen'!$A$19:$A$99,'H 9 aanwijzingen'!$B$19:$B$99,"",1)</f>
        <v/>
      </c>
      <c r="D70" s="12"/>
      <c r="E70" s="28"/>
      <c r="F70" s="23"/>
      <c r="G70" s="24"/>
    </row>
    <row r="71" spans="2:7" ht="18" customHeight="1" x14ac:dyDescent="0.4"/>
    <row r="73" spans="2:7" x14ac:dyDescent="0.4">
      <c r="B73" s="22" t="s">
        <v>184</v>
      </c>
    </row>
    <row r="74" spans="2:7" x14ac:dyDescent="0.4">
      <c r="B74" s="17" t="s">
        <v>163</v>
      </c>
    </row>
    <row r="75" spans="2:7" ht="18" customHeight="1" x14ac:dyDescent="0.4">
      <c r="B75" s="107" t="s">
        <v>7</v>
      </c>
      <c r="C75" s="108"/>
      <c r="D75" s="108"/>
      <c r="E75" s="108"/>
      <c r="F75" s="108"/>
      <c r="G75" s="74" t="s">
        <v>8</v>
      </c>
    </row>
    <row r="76" spans="2:7" ht="18" customHeight="1" x14ac:dyDescent="0.4">
      <c r="B76" s="97" t="s">
        <v>9</v>
      </c>
      <c r="C76" s="98"/>
      <c r="D76" s="100" t="s">
        <v>6</v>
      </c>
      <c r="E76" s="102" t="s">
        <v>0</v>
      </c>
      <c r="F76" s="106" t="s">
        <v>2</v>
      </c>
      <c r="G76" s="93" t="s">
        <v>3</v>
      </c>
    </row>
    <row r="77" spans="2:7" ht="18" customHeight="1" x14ac:dyDescent="0.4">
      <c r="B77" s="26" t="s">
        <v>71</v>
      </c>
      <c r="C77" s="10" t="s">
        <v>72</v>
      </c>
      <c r="D77" s="101"/>
      <c r="E77" s="104"/>
      <c r="F77" s="106"/>
      <c r="G77" s="94"/>
    </row>
    <row r="78" spans="2:7" ht="18" customHeight="1" x14ac:dyDescent="0.4">
      <c r="B78" s="11">
        <v>4000</v>
      </c>
      <c r="C78" s="25" t="str">
        <f>_xlfn.XLOOKUP(B78,'H 9 aanwijzingen'!$A$19:$A$99,'H 9 aanwijzingen'!$B$19:$B$99,"",1)</f>
        <v>Loonkosten</v>
      </c>
      <c r="D78" s="12"/>
      <c r="E78" s="32" t="s">
        <v>162</v>
      </c>
      <c r="F78" s="30">
        <v>2800</v>
      </c>
      <c r="G78" s="30"/>
    </row>
    <row r="79" spans="2:7" ht="18" customHeight="1" x14ac:dyDescent="0.4">
      <c r="B79" s="11">
        <v>1520</v>
      </c>
      <c r="C79" s="25" t="str">
        <f>_xlfn.XLOOKUP(B79,'H 9 aanwijzingen'!$A$19:$A$99,'H 9 aanwijzingen'!$B$19:$B$99,"",1)</f>
        <v>Af te dragen loonheffingen</v>
      </c>
      <c r="D79" s="12"/>
      <c r="E79" s="32" t="s">
        <v>162</v>
      </c>
      <c r="F79" s="30"/>
      <c r="G79" s="30">
        <v>627.58000000000004</v>
      </c>
    </row>
    <row r="80" spans="2:7" ht="18" customHeight="1" x14ac:dyDescent="0.4">
      <c r="B80" s="11">
        <v>1500</v>
      </c>
      <c r="C80" s="25" t="str">
        <f>_xlfn.XLOOKUP(B80,'H 9 aanwijzingen'!$A$19:$A$99,'H 9 aanwijzingen'!$B$19:$B$99,"",1)</f>
        <v>Te betalen nettolonen</v>
      </c>
      <c r="D80" s="12"/>
      <c r="E80" s="32" t="s">
        <v>162</v>
      </c>
      <c r="F80" s="30"/>
      <c r="G80" s="30">
        <v>2172.42</v>
      </c>
    </row>
    <row r="81" spans="2:7" ht="18" customHeight="1" x14ac:dyDescent="0.4">
      <c r="B81" s="11">
        <v>1550</v>
      </c>
      <c r="C81" s="25" t="str">
        <f>_xlfn.XLOOKUP(B81,'H 9 aanwijzingen'!$A$19:$A$99,'H 9 aanwijzingen'!$B$19:$B$99,"",1)</f>
        <v>Te betalen vakantietoeslag</v>
      </c>
      <c r="D81" s="12"/>
      <c r="E81" s="32" t="s">
        <v>162</v>
      </c>
      <c r="F81" s="30">
        <v>3091.2</v>
      </c>
      <c r="G81" s="30"/>
    </row>
    <row r="82" spans="2:7" ht="18" customHeight="1" x14ac:dyDescent="0.4">
      <c r="B82" s="11">
        <v>1520</v>
      </c>
      <c r="C82" s="25" t="str">
        <f>_xlfn.XLOOKUP(B82,'H 9 aanwijzingen'!$A$19:$A$99,'H 9 aanwijzingen'!$B$19:$B$99,"",1)</f>
        <v>Af te dragen loonheffingen</v>
      </c>
      <c r="D82" s="12"/>
      <c r="E82" s="32" t="s">
        <v>162</v>
      </c>
      <c r="F82" s="30"/>
      <c r="G82" s="30">
        <v>403.2</v>
      </c>
    </row>
    <row r="83" spans="2:7" ht="18" customHeight="1" x14ac:dyDescent="0.4">
      <c r="B83" s="11">
        <v>1520</v>
      </c>
      <c r="C83" s="25" t="str">
        <f>_xlfn.XLOOKUP(B83,'H 9 aanwijzingen'!$A$19:$A$99,'H 9 aanwijzingen'!$B$19:$B$99,"",1)</f>
        <v>Af te dragen loonheffingen</v>
      </c>
      <c r="D83" s="12"/>
      <c r="E83" s="32" t="s">
        <v>162</v>
      </c>
      <c r="F83" s="30"/>
      <c r="G83" s="30">
        <v>1105.57</v>
      </c>
    </row>
    <row r="84" spans="2:7" ht="18" customHeight="1" x14ac:dyDescent="0.4">
      <c r="B84" s="11">
        <v>1500</v>
      </c>
      <c r="C84" s="25" t="str">
        <f>_xlfn.XLOOKUP(B84,'H 9 aanwijzingen'!$A$19:$A$99,'H 9 aanwijzingen'!$B$19:$B$99,"",1)</f>
        <v>Te betalen nettolonen</v>
      </c>
      <c r="D84" s="12"/>
      <c r="E84" s="32" t="s">
        <v>162</v>
      </c>
      <c r="F84" s="30"/>
      <c r="G84" s="30">
        <v>1582.43</v>
      </c>
    </row>
    <row r="85" spans="2:7" ht="18" customHeight="1" x14ac:dyDescent="0.4">
      <c r="B85" s="11"/>
      <c r="C85" s="25" t="str">
        <f>_xlfn.XLOOKUP(B85,'H 9 aanwijzingen'!$A$19:$A$99,'H 9 aanwijzingen'!$B$19:$B$99,"",1)</f>
        <v/>
      </c>
      <c r="D85" s="12"/>
      <c r="E85" s="32"/>
      <c r="F85" s="30"/>
      <c r="G85" s="30"/>
    </row>
    <row r="86" spans="2:7" ht="18" customHeight="1" x14ac:dyDescent="0.4">
      <c r="B86" s="11"/>
      <c r="C86" s="25" t="str">
        <f>_xlfn.XLOOKUP(B86,'H 9 aanwijzingen'!$A$19:$A$99,'H 9 aanwijzingen'!$B$19:$B$99,"",1)</f>
        <v/>
      </c>
      <c r="D86" s="12"/>
      <c r="E86" s="28"/>
      <c r="F86" s="23"/>
      <c r="G86" s="24"/>
    </row>
  </sheetData>
  <mergeCells count="36">
    <mergeCell ref="D19:D20"/>
    <mergeCell ref="E19:E20"/>
    <mergeCell ref="F19:F20"/>
    <mergeCell ref="B6:F6"/>
    <mergeCell ref="B7:C7"/>
    <mergeCell ref="D7:D8"/>
    <mergeCell ref="E7:E8"/>
    <mergeCell ref="F7:F8"/>
    <mergeCell ref="G19:G20"/>
    <mergeCell ref="G7:G8"/>
    <mergeCell ref="B18:F18"/>
    <mergeCell ref="B19:C19"/>
    <mergeCell ref="G47:G48"/>
    <mergeCell ref="B35:C35"/>
    <mergeCell ref="D35:D36"/>
    <mergeCell ref="E35:E36"/>
    <mergeCell ref="F35:F36"/>
    <mergeCell ref="G35:G36"/>
    <mergeCell ref="B46:F46"/>
    <mergeCell ref="B47:C47"/>
    <mergeCell ref="D47:D48"/>
    <mergeCell ref="E47:E48"/>
    <mergeCell ref="F47:F48"/>
    <mergeCell ref="B34:F34"/>
    <mergeCell ref="G59:G60"/>
    <mergeCell ref="B58:F58"/>
    <mergeCell ref="B59:C59"/>
    <mergeCell ref="D59:D60"/>
    <mergeCell ref="E59:E60"/>
    <mergeCell ref="F59:F60"/>
    <mergeCell ref="G76:G77"/>
    <mergeCell ref="B75:F75"/>
    <mergeCell ref="B76:C76"/>
    <mergeCell ref="D76:D77"/>
    <mergeCell ref="E76:E77"/>
    <mergeCell ref="F76:F7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H 9 Inhoudsopgave</vt:lpstr>
      <vt:lpstr>H 9 aanwijzingen</vt:lpstr>
      <vt:lpstr>9.1 - 9.5</vt:lpstr>
      <vt:lpstr>9.6 - 9.7</vt:lpstr>
      <vt:lpstr>9.8 - 9.9</vt:lpstr>
      <vt:lpstr>9.10 - 9.15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Windows-gebruiker</dc:creator>
  <cp:lastModifiedBy>Henny Krom</cp:lastModifiedBy>
  <cp:lastPrinted>2021-03-06T10:43:21Z</cp:lastPrinted>
  <dcterms:created xsi:type="dcterms:W3CDTF">2020-12-11T10:09:52Z</dcterms:created>
  <dcterms:modified xsi:type="dcterms:W3CDTF">2024-03-04T13:45:12Z</dcterms:modified>
</cp:coreProperties>
</file>