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6830588820eb9/Convoy PDB 5e druk/Convoy PDB BA 5e druk/PDB BA Uitwerkingen 5e druk/"/>
    </mc:Choice>
  </mc:AlternateContent>
  <xr:revisionPtr revIDLastSave="309" documentId="8_{7B443EE1-4DEF-487E-BDA3-7F3D2E4F5614}" xr6:coauthVersionLast="47" xr6:coauthVersionMax="47" xr10:uidLastSave="{A6DC3E93-C1EB-4988-B62C-2D164FA0168B}"/>
  <bookViews>
    <workbookView xWindow="-83" yWindow="0" windowWidth="19366" windowHeight="15563" activeTab="4" xr2:uid="{5D587E09-814F-4BAA-A382-6AB82BB63DFF}"/>
  </bookViews>
  <sheets>
    <sheet name="H 6 Inhoudsopgave" sheetId="8" r:id="rId1"/>
    <sheet name="H 6 aanwijzingen" sheetId="5" state="hidden" r:id="rId2"/>
    <sheet name="6.1 - 6.3" sheetId="32" r:id="rId3"/>
    <sheet name="6.4 - 6.5" sheetId="33" r:id="rId4"/>
    <sheet name="6.6 - 6.8" sheetId="34" r:id="rId5"/>
    <sheet name="6.9 - 6.11" sheetId="35" r:id="rId6"/>
    <sheet name="6.12 - 6.16" sheetId="3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36" l="1"/>
  <c r="G31" i="36"/>
  <c r="F31" i="36"/>
  <c r="E57" i="35"/>
  <c r="G18" i="35"/>
  <c r="G10" i="34"/>
  <c r="I39" i="33"/>
  <c r="H39" i="33"/>
  <c r="I29" i="33"/>
  <c r="H29" i="33"/>
  <c r="G10" i="33"/>
  <c r="I185" i="32"/>
  <c r="H185" i="32"/>
  <c r="D179" i="32"/>
  <c r="I172" i="32"/>
  <c r="H172" i="32"/>
  <c r="D166" i="32"/>
  <c r="G158" i="32"/>
  <c r="I136" i="32"/>
  <c r="H136" i="32"/>
  <c r="I120" i="32"/>
  <c r="H120" i="32"/>
  <c r="K77" i="32"/>
  <c r="I63" i="32"/>
  <c r="H63" i="32"/>
  <c r="I52" i="32"/>
  <c r="H52" i="32"/>
  <c r="F28" i="32"/>
  <c r="C77" i="36" l="1"/>
  <c r="C78" i="36"/>
  <c r="C79" i="36"/>
  <c r="C80" i="36"/>
  <c r="C81" i="36"/>
  <c r="C82" i="36"/>
  <c r="C76" i="36"/>
  <c r="C68" i="36"/>
  <c r="C67" i="36"/>
  <c r="C66" i="36"/>
  <c r="C62" i="36"/>
  <c r="C61" i="36"/>
  <c r="C60" i="36"/>
  <c r="C50" i="36"/>
  <c r="C49" i="36"/>
  <c r="C43" i="36"/>
  <c r="C44" i="36"/>
  <c r="C45" i="36"/>
  <c r="C42" i="36"/>
  <c r="C41" i="36"/>
  <c r="C17" i="36"/>
  <c r="C16" i="36"/>
  <c r="C15" i="36"/>
  <c r="C14" i="36"/>
  <c r="C10" i="36"/>
  <c r="C9" i="36"/>
  <c r="C8" i="36"/>
  <c r="C73" i="35"/>
  <c r="C72" i="35"/>
  <c r="C71" i="35"/>
  <c r="C70" i="35"/>
  <c r="C69" i="35"/>
  <c r="C44" i="35"/>
  <c r="C45" i="35"/>
  <c r="C43" i="35"/>
  <c r="C42" i="35"/>
  <c r="C41" i="35"/>
  <c r="C40" i="35"/>
  <c r="C32" i="35"/>
  <c r="C31" i="35"/>
  <c r="C30" i="35"/>
  <c r="C20" i="35"/>
  <c r="C19" i="35"/>
  <c r="C18" i="35"/>
  <c r="C17" i="35"/>
  <c r="C11" i="35"/>
  <c r="C10" i="35"/>
  <c r="C9" i="35"/>
  <c r="C89" i="34"/>
  <c r="C88" i="34"/>
  <c r="C87" i="34"/>
  <c r="C78" i="34"/>
  <c r="C77" i="34"/>
  <c r="C76" i="34"/>
  <c r="C75" i="34"/>
  <c r="C74" i="34"/>
  <c r="C66" i="34"/>
  <c r="C65" i="34"/>
  <c r="C64" i="34"/>
  <c r="C55" i="34"/>
  <c r="C56" i="34"/>
  <c r="C57" i="34"/>
  <c r="C58" i="34"/>
  <c r="C54" i="34"/>
  <c r="C42" i="34"/>
  <c r="C41" i="34"/>
  <c r="C40" i="34"/>
  <c r="C31" i="34"/>
  <c r="C30" i="34"/>
  <c r="C29" i="34"/>
  <c r="C28" i="34"/>
  <c r="C22" i="34"/>
  <c r="C21" i="34"/>
  <c r="C20" i="34"/>
  <c r="C11" i="34"/>
  <c r="C10" i="34"/>
  <c r="C9" i="34"/>
  <c r="C60" i="33"/>
  <c r="C59" i="33"/>
  <c r="C58" i="33"/>
  <c r="C57" i="33"/>
  <c r="C51" i="33"/>
  <c r="C50" i="33"/>
  <c r="C49" i="33"/>
  <c r="C48" i="33"/>
  <c r="C20" i="33"/>
  <c r="C19" i="33"/>
  <c r="C18" i="33"/>
  <c r="C17" i="33"/>
  <c r="C11" i="33"/>
  <c r="C10" i="33"/>
  <c r="C9" i="33"/>
  <c r="C159" i="32"/>
  <c r="C158" i="32"/>
  <c r="C157" i="32"/>
  <c r="C151" i="32"/>
  <c r="C150" i="32"/>
  <c r="C149" i="32"/>
  <c r="C148" i="32"/>
  <c r="C110" i="32"/>
  <c r="C109" i="32"/>
  <c r="C108" i="32"/>
  <c r="C102" i="32"/>
  <c r="C101" i="32"/>
  <c r="C100" i="32"/>
  <c r="C99" i="32"/>
  <c r="C93" i="32"/>
  <c r="C92" i="32"/>
  <c r="C91" i="32"/>
  <c r="C90" i="32"/>
  <c r="C43" i="32"/>
  <c r="C42" i="32"/>
  <c r="C41" i="32"/>
  <c r="C18" i="32"/>
  <c r="C19" i="32"/>
  <c r="C20" i="32"/>
  <c r="C21" i="32"/>
  <c r="C17" i="32"/>
  <c r="C10" i="32"/>
  <c r="C11" i="32"/>
  <c r="C9" i="32"/>
</calcChain>
</file>

<file path=xl/sharedStrings.xml><?xml version="1.0" encoding="utf-8"?>
<sst xmlns="http://schemas.openxmlformats.org/spreadsheetml/2006/main" count="829" uniqueCount="328">
  <si>
    <t>Dagboek</t>
  </si>
  <si>
    <t>Btw-code</t>
  </si>
  <si>
    <t>Bedrag btw</t>
  </si>
  <si>
    <t>Omschrijving</t>
  </si>
  <si>
    <t>Bedrag</t>
  </si>
  <si>
    <t>Boekstukregel</t>
  </si>
  <si>
    <t>Debet</t>
  </si>
  <si>
    <t>Credit</t>
  </si>
  <si>
    <t>a</t>
  </si>
  <si>
    <t>c</t>
  </si>
  <si>
    <t>d</t>
  </si>
  <si>
    <t>Percen-tage</t>
  </si>
  <si>
    <t>b</t>
  </si>
  <si>
    <t>Subadmi- nistratie</t>
  </si>
  <si>
    <t>Journaal                                                                                                                                                                                                                                                                                                                                                                         EUR</t>
  </si>
  <si>
    <t xml:space="preserve">  EUR </t>
  </si>
  <si>
    <t xml:space="preserve">Grootboekrekening                            </t>
  </si>
  <si>
    <t>Gebouw</t>
  </si>
  <si>
    <t>Cumulatieve afschrijving gebouw</t>
  </si>
  <si>
    <t>Inventaris</t>
  </si>
  <si>
    <t>Cumulatieve afschrijving inventaris</t>
  </si>
  <si>
    <t>Bedrijfsauto's</t>
  </si>
  <si>
    <t>Cumulatieve afschrijving bedrijfsauto's</t>
  </si>
  <si>
    <t>Eigen vermogen</t>
  </si>
  <si>
    <t>Privé</t>
  </si>
  <si>
    <t>Hypothecaire lening</t>
  </si>
  <si>
    <t>Kas</t>
  </si>
  <si>
    <t>Rabobank</t>
  </si>
  <si>
    <t>ING-bank</t>
  </si>
  <si>
    <t>Kruisposten</t>
  </si>
  <si>
    <t>Kruisposten pinbetalingen</t>
  </si>
  <si>
    <t>Debiteuren</t>
  </si>
  <si>
    <t>Nog te ontvangen bedragen</t>
  </si>
  <si>
    <t>Vooruitbetaalde bedragen</t>
  </si>
  <si>
    <t>Vooruitontvangen bedragen</t>
  </si>
  <si>
    <t>Vooruitontvangen iDEAL-betalingen</t>
  </si>
  <si>
    <t>Nog te betalen bedragen</t>
  </si>
  <si>
    <t>Crediteuren</t>
  </si>
  <si>
    <t>Te betalen nettolonen</t>
  </si>
  <si>
    <t>Af te dragen loonheffingen</t>
  </si>
  <si>
    <t>Te verrekenen omzetbelasting</t>
  </si>
  <si>
    <t>Verschuldigde omzetbelasting hoog</t>
  </si>
  <si>
    <t>Verschuldigde omzetbelasting laag</t>
  </si>
  <si>
    <t>Af te dragen omzetbelasting</t>
  </si>
  <si>
    <t>Voorraad goederen</t>
  </si>
  <si>
    <t>Loonkosten</t>
  </si>
  <si>
    <t>Sociale lasten</t>
  </si>
  <si>
    <t>Afschrijvingskosten vaste activa</t>
  </si>
  <si>
    <t>Boekresultaat vaste activa</t>
  </si>
  <si>
    <t>Huurkosten</t>
  </si>
  <si>
    <t>Energiekosten</t>
  </si>
  <si>
    <t>Onderhoudskosten</t>
  </si>
  <si>
    <t>Schoonmaakkosten</t>
  </si>
  <si>
    <t>Verzekeringskosten</t>
  </si>
  <si>
    <t>Telefoon- en internetkosten</t>
  </si>
  <si>
    <t>Kantoorkosten</t>
  </si>
  <si>
    <t>Voorraadverschillen</t>
  </si>
  <si>
    <t>Kasverschillen</t>
  </si>
  <si>
    <t>Overige kosten</t>
  </si>
  <si>
    <t>Inkoopwaarde van de omzet</t>
  </si>
  <si>
    <t>Verstrekte kortingen en rabatten</t>
  </si>
  <si>
    <t>Omzet hoog tarief omzetbelasting</t>
  </si>
  <si>
    <t>Omzet laag tarief omzetbelasting</t>
  </si>
  <si>
    <t>Omzet 0% omzetbelasting</t>
  </si>
  <si>
    <t>Interestkosten</t>
  </si>
  <si>
    <t>Autokosten</t>
  </si>
  <si>
    <t xml:space="preserve">wordt de naam van de rekening opgezocht in het standaardschema </t>
  </si>
  <si>
    <t>en verschijnt de naam van de grootboekrekening vanzelf.</t>
  </si>
  <si>
    <t>In het journaal kunnen meer regels staan dan je nodig hebt.</t>
  </si>
  <si>
    <t>Aanwijzingen</t>
  </si>
  <si>
    <t>LET OP</t>
  </si>
  <si>
    <t xml:space="preserve">Als je een nummer invult dat niet voorkomt in het rekeningschema, </t>
  </si>
  <si>
    <t>Er wordt niet gecontroleerd of het nummer dat je invult in het rekeningschema staat.</t>
  </si>
  <si>
    <t>dan worden het nummer en omschrijving van het dichtstbijzijnde nummer ingevuld.</t>
  </si>
  <si>
    <t>Versie</t>
  </si>
  <si>
    <t>Ga naar</t>
  </si>
  <si>
    <t>Ook bij het examen is het mogelijk een niet-bestaand nummer in te voeren,</t>
  </si>
  <si>
    <t>dit wordt altijd fout gerekend.</t>
  </si>
  <si>
    <t>Nummer</t>
  </si>
  <si>
    <t>Naam</t>
  </si>
  <si>
    <t>Incidentele resultaten</t>
  </si>
  <si>
    <t xml:space="preserve">Als je het nummer van de grootboekrekening invult, </t>
  </si>
  <si>
    <t>Uitwerkbladen PDB BA 5e druk</t>
  </si>
  <si>
    <t>Gebruik het standaard rekeningschema voor een eenmanszaak</t>
  </si>
  <si>
    <t>Machines</t>
  </si>
  <si>
    <t>Cumulatieve afschrijving machines</t>
  </si>
  <si>
    <t>Buitengebruikgestelde machines</t>
  </si>
  <si>
    <t>Resultaat boekjaar</t>
  </si>
  <si>
    <t>Lening o/g</t>
  </si>
  <si>
    <t>Lening u/g</t>
  </si>
  <si>
    <t>Voorziening onderhoud</t>
  </si>
  <si>
    <t>Voorziening voor incourante voorraden</t>
  </si>
  <si>
    <t>Creditcardontvangsten</t>
  </si>
  <si>
    <t>Kredietbeperkingstoeslag</t>
  </si>
  <si>
    <t>Cadeaubonnen in omloop</t>
  </si>
  <si>
    <t>Nog te ontvangen facturen</t>
  </si>
  <si>
    <t>Nog te verzenden facturen</t>
  </si>
  <si>
    <t>Te betalen pensioenpremies</t>
  </si>
  <si>
    <t>Verschuldigde omzetbelasting privégebruik</t>
  </si>
  <si>
    <t>Nog te ontvangen goederen</t>
  </si>
  <si>
    <t>Nog te verzenden goederen</t>
  </si>
  <si>
    <t>Prijsverschillen bij inkoop</t>
  </si>
  <si>
    <t>Afschrijvingskosten debiteuren</t>
  </si>
  <si>
    <t>Reclame- en advertentiekosten</t>
  </si>
  <si>
    <t>Abonnementen en contributies</t>
  </si>
  <si>
    <t>Accountantskosten</t>
  </si>
  <si>
    <t>Kosten creditcardmaatschappij</t>
  </si>
  <si>
    <t>Ontvangen betalingskortingen</t>
  </si>
  <si>
    <t>Betaalde kredietbeperkingstoeslag</t>
  </si>
  <si>
    <t>Verstrekte korting voor contante betaling</t>
  </si>
  <si>
    <t>Opbrengst kredietbeperkingstoeslag</t>
  </si>
  <si>
    <t>Interestbaten</t>
  </si>
  <si>
    <t>Boekjaar/periode</t>
  </si>
  <si>
    <t>Boekstuknummer</t>
  </si>
  <si>
    <t>Beginsaldo</t>
  </si>
  <si>
    <t>Eindsaldo</t>
  </si>
  <si>
    <t>Datum</t>
  </si>
  <si>
    <t>Sub- nummer</t>
  </si>
  <si>
    <t>Onze ref.</t>
  </si>
  <si>
    <t>Hoofdstuk 6 Permanence</t>
  </si>
  <si>
    <t>Extra grootboekrekeningen</t>
  </si>
  <si>
    <t>alleen te gebruiken als dit nummer bij de opgave staat aangegeven</t>
  </si>
  <si>
    <t>Knab-bank</t>
  </si>
  <si>
    <t>Huuropbrengsten</t>
  </si>
  <si>
    <t>Omzet vrijgesteld</t>
  </si>
  <si>
    <t>6.1 - 6.3</t>
  </si>
  <si>
    <t>Opgave 6.1</t>
  </si>
  <si>
    <t>Boekstuk nr.</t>
  </si>
  <si>
    <t>Journaliseer voor Robin de verzonden verkoopfactuur aan Supermarktketen Food.</t>
  </si>
  <si>
    <t xml:space="preserve">Verwerk het bankafschrift in het bankboek. </t>
  </si>
  <si>
    <t>Invoerscherm bankboek</t>
  </si>
  <si>
    <t>Grootboek-rekening</t>
  </si>
  <si>
    <t>Journaliseer het bankafschrift.</t>
  </si>
  <si>
    <t>e</t>
  </si>
  <si>
    <t>1200 Nog te ontvangen bedragen</t>
  </si>
  <si>
    <t xml:space="preserve"> EUR</t>
  </si>
  <si>
    <t>f</t>
  </si>
  <si>
    <t>Opgave 6.2</t>
  </si>
  <si>
    <t xml:space="preserve">Verwerk voor Rachid de ontvangen factuur van Zicht in het inkoopboek. </t>
  </si>
  <si>
    <t>Invoerscherm inkoopboek</t>
  </si>
  <si>
    <t>Leverancier</t>
  </si>
  <si>
    <t>Betalingsconditie</t>
  </si>
  <si>
    <t>Factuurdatum</t>
  </si>
  <si>
    <t>Vervaldatum</t>
  </si>
  <si>
    <t>Uw referentie</t>
  </si>
  <si>
    <t>EUR</t>
  </si>
  <si>
    <t>Journaliseer voor Rachid de ontvangen inkoopfactuur van Zicht.</t>
  </si>
  <si>
    <t>4400 Verzekeringskosten</t>
  </si>
  <si>
    <t>g</t>
  </si>
  <si>
    <t>1240 Vooruitbetaalde bedragen</t>
  </si>
  <si>
    <t>h</t>
  </si>
  <si>
    <t>Opgave 6.3</t>
  </si>
  <si>
    <t>Journaliseer voor Campa de ontvangen inkoopfactuur van Winder verhuur bv.</t>
  </si>
  <si>
    <t>4200 Huurkosten</t>
  </si>
  <si>
    <t>Excl./incl. hoog/laag</t>
  </si>
  <si>
    <t>Ecl./incl. hoog/laag</t>
  </si>
  <si>
    <t>6.4 - 6.5</t>
  </si>
  <si>
    <t>Opgave 6.4</t>
  </si>
  <si>
    <t>Journaliseer voor Holwijn de ontvangen inkoopfactuur van X-verhuur.</t>
  </si>
  <si>
    <t>1280 Nog te betalen bedragen</t>
  </si>
  <si>
    <t>Opgave 6.5</t>
  </si>
  <si>
    <t>Journaliseer voor Winder verhuur bv de verzonden verkoopfactuur.</t>
  </si>
  <si>
    <t>6.6 - 6.8</t>
  </si>
  <si>
    <t>Opgave 6.6</t>
  </si>
  <si>
    <t>Journaliseer het bankafschrift</t>
  </si>
  <si>
    <t>Opgave 6.7</t>
  </si>
  <si>
    <t>Opgave 6.8</t>
  </si>
  <si>
    <t>Journaliseer voor Winder de ontvangen factuur van notariskantoor van Gilsen.</t>
  </si>
  <si>
    <t>Hoe is het bedrag van € 800 berekend?</t>
  </si>
  <si>
    <t>6.9 - 6.11</t>
  </si>
  <si>
    <t>Opgave 6.9</t>
  </si>
  <si>
    <t>Journaliseer voor Jansen de ontvangen factuur van De Koning.</t>
  </si>
  <si>
    <t>Opgave 6.10</t>
  </si>
  <si>
    <t>Journaliseer voor Balans de ontvangen factuur van De Koning.</t>
  </si>
  <si>
    <t>Opgave 6.11</t>
  </si>
  <si>
    <t>MEMORIAALBON</t>
  </si>
  <si>
    <t>datum</t>
  </si>
  <si>
    <t>betreft</t>
  </si>
  <si>
    <t>Voorraadverschillen en incourant</t>
  </si>
  <si>
    <t>specificatie</t>
  </si>
  <si>
    <t>voorraadverschillen</t>
  </si>
  <si>
    <t>aantal</t>
  </si>
  <si>
    <t>bedrag</t>
  </si>
  <si>
    <t>Horloge Nice</t>
  </si>
  <si>
    <t>Horloge Beau</t>
  </si>
  <si>
    <t>Horloge Gold</t>
  </si>
  <si>
    <t>totaal</t>
  </si>
  <si>
    <t>incourant</t>
  </si>
  <si>
    <t>6.12 - 6.16</t>
  </si>
  <si>
    <t>Opgave 6.12</t>
  </si>
  <si>
    <t>EN</t>
  </si>
  <si>
    <t>Opgave 6.13</t>
  </si>
  <si>
    <t>Opgave 6.14</t>
  </si>
  <si>
    <t>Opgave 6.15</t>
  </si>
  <si>
    <t>Opgave 6.16</t>
  </si>
  <si>
    <t>Journaliseer voor Tekia de ontvangen factuur van schildersbedrijf de Koning.</t>
  </si>
  <si>
    <t>Uitwerking PDB BA 5e druk</t>
  </si>
  <si>
    <t>Uitwerking H 6</t>
  </si>
  <si>
    <t>Oktober Food</t>
  </si>
  <si>
    <t>Food 4e kwartaal</t>
  </si>
  <si>
    <t>oktober</t>
  </si>
  <si>
    <t>november</t>
  </si>
  <si>
    <t>december</t>
  </si>
  <si>
    <t>naar winst-en-verliesrekening</t>
  </si>
  <si>
    <t>Zicht</t>
  </si>
  <si>
    <t>auto</t>
  </si>
  <si>
    <t>02</t>
  </si>
  <si>
    <t>185698-30</t>
  </si>
  <si>
    <t>Zicht 185698-30</t>
  </si>
  <si>
    <t>bestelauto 2e kwartaal</t>
  </si>
  <si>
    <t xml:space="preserve">1e kwartaal </t>
  </si>
  <si>
    <t>2e kwartaal</t>
  </si>
  <si>
    <t>3e kwartaal</t>
  </si>
  <si>
    <t>4e kwartaal</t>
  </si>
  <si>
    <t>van balans</t>
  </si>
  <si>
    <t>naar balans</t>
  </si>
  <si>
    <t>Winder 4e kwartaal</t>
  </si>
  <si>
    <t xml:space="preserve">Winder </t>
  </si>
  <si>
    <t>Winder oktober</t>
  </si>
  <si>
    <t>Winder 3e kwartaal</t>
  </si>
  <si>
    <t>juli</t>
  </si>
  <si>
    <t>augustus</t>
  </si>
  <si>
    <t>september</t>
  </si>
  <si>
    <t xml:space="preserve">oktober </t>
  </si>
  <si>
    <t xml:space="preserve">X-verhuur oktober </t>
  </si>
  <si>
    <t>X-verhuur 4e kwartaal</t>
  </si>
  <si>
    <t xml:space="preserve">X-verhuur </t>
  </si>
  <si>
    <t>I5504</t>
  </si>
  <si>
    <t>Campa 4e kwartaal</t>
  </si>
  <si>
    <t xml:space="preserve">Campa </t>
  </si>
  <si>
    <t xml:space="preserve">Campa oktober </t>
  </si>
  <si>
    <t>Stram</t>
  </si>
  <si>
    <t>interestopbrengst per maand 3% x € 6.000 / 12 = € 15</t>
  </si>
  <si>
    <t xml:space="preserve">Stram </t>
  </si>
  <si>
    <t>3% x (€ 6.000 - € 800) / 12 = € 13</t>
  </si>
  <si>
    <t>0760</t>
  </si>
  <si>
    <t xml:space="preserve">€ 6.000 - € 800 = € 5.200 debet </t>
  </si>
  <si>
    <t>november en december 2 x € 13 = € 26 debet</t>
  </si>
  <si>
    <t>aflossing</t>
  </si>
  <si>
    <t>rente</t>
  </si>
  <si>
    <t>hypothecaire lening</t>
  </si>
  <si>
    <t>Amstelstraat 6</t>
  </si>
  <si>
    <t>NN</t>
  </si>
  <si>
    <t>afsluitprovisie NN</t>
  </si>
  <si>
    <t>14222</t>
  </si>
  <si>
    <t>4% x € 240.000 / 12 = € 800</t>
  </si>
  <si>
    <t>Hypotheek NN</t>
  </si>
  <si>
    <t xml:space="preserve">dotatie </t>
  </si>
  <si>
    <t>Schilderbeurt</t>
  </si>
  <si>
    <t>De Koning</t>
  </si>
  <si>
    <t>14050</t>
  </si>
  <si>
    <t>€ 84.000 / (4 x 12) = € 1.750</t>
  </si>
  <si>
    <t>Schilderwerk</t>
  </si>
  <si>
    <t>de Koning</t>
  </si>
  <si>
    <t>14080</t>
  </si>
  <si>
    <t>voorraadverschil</t>
  </si>
  <si>
    <t>Nice</t>
  </si>
  <si>
    <t>Dotatie</t>
  </si>
  <si>
    <t>Aannemersbedrijf Zicht</t>
  </si>
  <si>
    <t>14099</t>
  </si>
  <si>
    <t>1e kwartaal</t>
  </si>
  <si>
    <t>jaarpremie</t>
  </si>
  <si>
    <t>aflossing en rente</t>
  </si>
  <si>
    <t>rentepercentage per halfjaar is € 5.400 / € 180.000 x 100% = 3%</t>
  </si>
  <si>
    <t>6% x € 170.000 / 12 = € 850</t>
  </si>
  <si>
    <t>Oostrom</t>
  </si>
  <si>
    <t>Schilderbedrijf De Koning</t>
  </si>
  <si>
    <t>14082</t>
  </si>
  <si>
    <t>Uitwerking 6.4 - 6.5</t>
  </si>
  <si>
    <t>Uitwerking 6.6 - 6.8</t>
  </si>
  <si>
    <t>Uitwerking 6.9 - 6.11</t>
  </si>
  <si>
    <t>Uitwerking 6.12 - 6.16</t>
  </si>
  <si>
    <t>Pensioenpremies</t>
  </si>
  <si>
    <t>Journaliseer memoriaal bon 2024-098.</t>
  </si>
  <si>
    <t>2024 / 12</t>
  </si>
  <si>
    <t>2024-123</t>
  </si>
  <si>
    <t>2024-120</t>
  </si>
  <si>
    <t>Stel grootboekrekening 1200 Nog te ontvangen bedragen samen over oktober – december 2024 en sluit de grootboekrekening af.</t>
  </si>
  <si>
    <t>2024-098</t>
  </si>
  <si>
    <t>2024-…</t>
  </si>
  <si>
    <t>2024 / 4</t>
  </si>
  <si>
    <t>2024-085</t>
  </si>
  <si>
    <t>Journaliseer memoriaalbon 2024-014.</t>
  </si>
  <si>
    <t>Stel de grootboekrekening 4400 Verzekeringskosten samen over 2024. Sluit de grootboekrekening ook af.</t>
  </si>
  <si>
    <t>2024-014</t>
  </si>
  <si>
    <t>Verklaar het bedrag waarmee grootboekrekening 4400 Verzekeringskosten op 31 december 2024 wordt afgesloten.</t>
  </si>
  <si>
    <t>Het bedrag van € 1.305 zijn de totale verzekeringskosten over 2024</t>
  </si>
  <si>
    <t xml:space="preserve">Stel de grootboekrekening 1240 Vooruitbetaalde bedragen samen over 2024. Sluit de grootboekrekening ook af. </t>
  </si>
  <si>
    <t>Verklaar het bedrag waarmee grootboekrekening 1240 Vooruitbetaalde bedragen op 31 december 2024 wordt afgesloten.</t>
  </si>
  <si>
    <t>Op 31-12-2024 is Rachid nog 3 maanden verzekering te goed dus € 330.</t>
  </si>
  <si>
    <t>Journaliseer memoriaalbon 2024-114.</t>
  </si>
  <si>
    <t>Stel grootboekrekening 1240 Vooruitbetaalde bedragen samen over 1 juli – 31 december 2024 en sluit de grootboekrekening af.</t>
  </si>
  <si>
    <t>2024-223</t>
  </si>
  <si>
    <t>2024-114</t>
  </si>
  <si>
    <t>Stel grootboekrekening 4200 Huurkosten samen over juli – december 2024 en sluit de grootboekrekening af.</t>
  </si>
  <si>
    <t>Stel grootboekrekening 8400 Omzet hoog tarief omzetbelastingsamen over oktober – december 2024 en sluit de grootboekrekening af.</t>
  </si>
  <si>
    <t>8400 Omzet hoog tarief omzetbelasting</t>
  </si>
  <si>
    <t>Zicht april 2024 - maart 2025</t>
  </si>
  <si>
    <t>Journaliseer voor Holwijn memoriaalbon 2024-044.</t>
  </si>
  <si>
    <t>Stel de grootboekrekening 4200 Huurkosten samen over oktober tot en met december 2024. Sluit de grootboekrekening ook af.</t>
  </si>
  <si>
    <t>2024-044</t>
  </si>
  <si>
    <t xml:space="preserve">Stel de grootboekrekening 1280 Nog te betalen bedragen samen over oktober tot en met december 2024. Sluit de grootboekrekening ook af. </t>
  </si>
  <si>
    <t>2024-356</t>
  </si>
  <si>
    <t>Journaliseer memoriaalbon 2024-124.</t>
  </si>
  <si>
    <t>Welk bedrag staat er op de memoriaalbon 2024-042?</t>
  </si>
  <si>
    <t>Journaliseer memoriaalbon 2024-042.</t>
  </si>
  <si>
    <t>Welk bedrag staat er op de memoriaalbon 2024-242?</t>
  </si>
  <si>
    <t>Journaliseer memoriaalbon 2024-242.</t>
  </si>
  <si>
    <t>Welke bedragen staan er op 31 december 2024 op de balans bij:</t>
  </si>
  <si>
    <t>Journaliseer memoriaalbon 2024-031.</t>
  </si>
  <si>
    <t>Journaliseer memoriaal bon 2024-213.</t>
  </si>
  <si>
    <t>rente 0823 - 0724</t>
  </si>
  <si>
    <t>Journaliseer memoriaal bon 2024-004.</t>
  </si>
  <si>
    <t>Bereken het bedrag van memoriaalbon 2024-084.</t>
  </si>
  <si>
    <t>Journaliseer memoriaal bon 2024-084.</t>
  </si>
  <si>
    <t>Vul de memoriaal bon van 30 juni 2024 in.</t>
  </si>
  <si>
    <t>2024-023</t>
  </si>
  <si>
    <t>Journaliseer memoriaal bon 2024-023.</t>
  </si>
  <si>
    <t>De voorziening onderhoud heeft op 1-7-2024 een saldo van € 70.000 + 6 x € 1.500 = € 79.000.</t>
  </si>
  <si>
    <t>Journaliseer voor juni 2024 de onderhoudskosten en de ontvangen factuur van Aannemersbedrijf Zicht.</t>
  </si>
  <si>
    <t>Stel de grootboekrekening Vooruitbetaalde bedragen samen over het tweede kwartaal van 2024 en sluit de grootboekrekening af.</t>
  </si>
  <si>
    <t>Journaliseer het bankafschrift en de interestkosten over maart 2024.</t>
  </si>
  <si>
    <t>Journaliseer voor Tekia de verzonden factuur en de omzet over september 2024.</t>
  </si>
  <si>
    <t>sep - dec 2024</t>
  </si>
  <si>
    <t>Oostrom sep 2024</t>
  </si>
  <si>
    <t>2024-137</t>
  </si>
  <si>
    <t>rente sep 2023 - feb 2024</t>
  </si>
  <si>
    <t>Uitwerking 6.1 - 6.3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</si>
</sst>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206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u/>
      <sz val="12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7" fillId="0" borderId="0" xfId="0" applyFont="1"/>
    <xf numFmtId="0" fontId="5" fillId="0" borderId="0" xfId="0" applyFont="1"/>
    <xf numFmtId="164" fontId="3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10" fillId="2" borderId="17" xfId="0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43" fontId="11" fillId="0" borderId="5" xfId="1" applyFont="1" applyBorder="1" applyAlignment="1" applyProtection="1">
      <alignment horizontal="center" vertical="center"/>
      <protection locked="0"/>
    </xf>
    <xf numFmtId="43" fontId="11" fillId="0" borderId="2" xfId="1" applyFont="1" applyBorder="1" applyAlignment="1" applyProtection="1">
      <alignment vertical="center"/>
      <protection locked="0"/>
    </xf>
    <xf numFmtId="43" fontId="11" fillId="0" borderId="0" xfId="1" applyFont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>
      <alignment horizontal="center" vertical="center"/>
    </xf>
    <xf numFmtId="164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43" fontId="11" fillId="0" borderId="0" xfId="1" applyFont="1" applyBorder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3" fontId="3" fillId="0" borderId="0" xfId="1" applyFont="1" applyBorder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43" fontId="3" fillId="0" borderId="1" xfId="1" applyFont="1" applyBorder="1" applyAlignment="1" applyProtection="1">
      <alignment vertical="center"/>
      <protection locked="0"/>
    </xf>
    <xf numFmtId="43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Protection="1">
      <protection locked="0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6" borderId="1" xfId="0" applyFont="1" applyFill="1" applyBorder="1" applyAlignment="1">
      <alignment vertical="center"/>
    </xf>
    <xf numFmtId="49" fontId="3" fillId="6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43" fontId="3" fillId="6" borderId="1" xfId="1" applyFont="1" applyFill="1" applyBorder="1" applyAlignment="1">
      <alignment vertical="center"/>
    </xf>
    <xf numFmtId="43" fontId="3" fillId="0" borderId="1" xfId="1" applyFont="1" applyFill="1" applyBorder="1" applyAlignment="1" applyProtection="1">
      <alignment horizontal="center" vertical="center"/>
      <protection locked="0"/>
    </xf>
    <xf numFmtId="0" fontId="4" fillId="3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9" fontId="3" fillId="0" borderId="1" xfId="0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13" fillId="7" borderId="31" xfId="0" applyFont="1" applyFill="1" applyBorder="1" applyAlignment="1">
      <alignment horizontal="center" vertical="center" wrapText="1"/>
    </xf>
    <xf numFmtId="14" fontId="5" fillId="0" borderId="27" xfId="0" applyNumberFormat="1" applyFont="1" applyBorder="1" applyAlignment="1" applyProtection="1">
      <alignment horizontal="center" vertical="center" wrapText="1"/>
      <protection locked="0"/>
    </xf>
    <xf numFmtId="43" fontId="4" fillId="0" borderId="1" xfId="0" applyNumberFormat="1" applyFont="1" applyBorder="1" applyAlignment="1" applyProtection="1">
      <alignment vertical="center"/>
      <protection locked="0"/>
    </xf>
    <xf numFmtId="0" fontId="10" fillId="2" borderId="0" xfId="0" applyFont="1" applyFill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43" fontId="3" fillId="0" borderId="1" xfId="1" applyFont="1" applyFill="1" applyBorder="1" applyAlignment="1" applyProtection="1">
      <alignment vertical="center"/>
      <protection locked="0"/>
    </xf>
    <xf numFmtId="43" fontId="4" fillId="0" borderId="1" xfId="1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3" fillId="7" borderId="1" xfId="0" applyFont="1" applyFill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12" fillId="0" borderId="0" xfId="0" applyFont="1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43" fontId="4" fillId="0" borderId="0" xfId="1" applyFont="1" applyBorder="1" applyAlignment="1">
      <alignment vertical="center"/>
    </xf>
    <xf numFmtId="0" fontId="11" fillId="0" borderId="25" xfId="0" applyFont="1" applyBorder="1" applyAlignment="1">
      <alignment horizontal="left" vertical="center"/>
    </xf>
    <xf numFmtId="164" fontId="3" fillId="0" borderId="26" xfId="0" applyNumberFormat="1" applyFont="1" applyBorder="1" applyAlignment="1" applyProtection="1">
      <alignment horizontal="center" vertical="center"/>
      <protection locked="0"/>
    </xf>
    <xf numFmtId="43" fontId="3" fillId="0" borderId="1" xfId="1" applyFont="1" applyBorder="1" applyAlignment="1">
      <alignment vertical="center"/>
    </xf>
    <xf numFmtId="43" fontId="5" fillId="0" borderId="1" xfId="1" applyFont="1" applyFill="1" applyBorder="1" applyAlignment="1">
      <alignment horizontal="center" vertical="center" wrapText="1"/>
    </xf>
    <xf numFmtId="43" fontId="5" fillId="0" borderId="29" xfId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vertical="center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5" fillId="0" borderId="2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43" fontId="3" fillId="0" borderId="29" xfId="1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/>
    <xf numFmtId="43" fontId="3" fillId="0" borderId="0" xfId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43" fontId="3" fillId="8" borderId="1" xfId="1" applyFont="1" applyFill="1" applyBorder="1" applyAlignment="1">
      <alignment vertical="center"/>
    </xf>
    <xf numFmtId="0" fontId="15" fillId="8" borderId="1" xfId="0" applyFont="1" applyFill="1" applyBorder="1" applyAlignment="1">
      <alignment vertical="center" wrapText="1"/>
    </xf>
    <xf numFmtId="43" fontId="3" fillId="8" borderId="1" xfId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left"/>
    </xf>
    <xf numFmtId="0" fontId="16" fillId="0" borderId="0" xfId="2" quotePrefix="1" applyFont="1"/>
    <xf numFmtId="0" fontId="16" fillId="0" borderId="0" xfId="2" applyFont="1"/>
    <xf numFmtId="14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3" fontId="3" fillId="0" borderId="31" xfId="1" applyFont="1" applyBorder="1" applyAlignment="1">
      <alignment vertical="center"/>
    </xf>
    <xf numFmtId="43" fontId="5" fillId="0" borderId="31" xfId="1" applyFont="1" applyFill="1" applyBorder="1" applyAlignment="1">
      <alignment horizontal="center" vertical="center" wrapText="1"/>
    </xf>
    <xf numFmtId="164" fontId="11" fillId="0" borderId="9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 wrapText="1"/>
    </xf>
    <xf numFmtId="0" fontId="3" fillId="0" borderId="31" xfId="0" applyFont="1" applyBorder="1"/>
    <xf numFmtId="164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43" fontId="11" fillId="0" borderId="1" xfId="1" applyFont="1" applyBorder="1" applyAlignment="1" applyProtection="1">
      <alignment horizontal="center" vertical="center"/>
      <protection locked="0"/>
    </xf>
    <xf numFmtId="43" fontId="11" fillId="0" borderId="1" xfId="1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43" fontId="11" fillId="0" borderId="9" xfId="1" applyFont="1" applyBorder="1" applyAlignment="1" applyProtection="1">
      <alignment vertical="center"/>
      <protection locked="0"/>
    </xf>
    <xf numFmtId="0" fontId="10" fillId="2" borderId="7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/>
    </xf>
    <xf numFmtId="14" fontId="5" fillId="0" borderId="26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 wrapText="1"/>
    </xf>
    <xf numFmtId="49" fontId="11" fillId="0" borderId="6" xfId="0" applyNumberFormat="1" applyFont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Border="1" applyAlignment="1" applyProtection="1">
      <alignment horizontal="center" vertical="center" wrapText="1"/>
      <protection locked="0"/>
    </xf>
    <xf numFmtId="49" fontId="11" fillId="0" borderId="7" xfId="0" applyNumberFormat="1" applyFont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7" xfId="0" applyNumberFormat="1" applyFont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3" fillId="7" borderId="3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5" fillId="0" borderId="29" xfId="0" applyFont="1" applyBorder="1" applyAlignment="1">
      <alignment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9" fillId="4" borderId="11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34" xfId="0" applyFont="1" applyBorder="1" applyAlignment="1">
      <alignment horizontal="left"/>
    </xf>
    <xf numFmtId="0" fontId="3" fillId="9" borderId="6" xfId="0" applyFont="1" applyFill="1" applyBorder="1" applyAlignment="1">
      <alignment horizontal="right" vertical="center"/>
    </xf>
    <xf numFmtId="0" fontId="3" fillId="9" borderId="7" xfId="0" applyFont="1" applyFill="1" applyBorder="1" applyAlignment="1">
      <alignment horizontal="right" vertical="center"/>
    </xf>
    <xf numFmtId="0" fontId="5" fillId="0" borderId="33" xfId="0" applyFont="1" applyBorder="1" applyAlignment="1">
      <alignment horizontal="left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7" fontId="5" fillId="0" borderId="1" xfId="0" applyNumberFormat="1" applyFont="1" applyBorder="1" applyAlignment="1">
      <alignment horizontal="left" vertical="center" wrapText="1"/>
    </xf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E282-808E-45B0-87B5-B1657DD1A5E8}">
  <dimension ref="A1:B12"/>
  <sheetViews>
    <sheetView showGridLines="0" zoomScale="190" zoomScaleNormal="190" workbookViewId="0">
      <selection activeCell="E4" sqref="E4"/>
    </sheetView>
  </sheetViews>
  <sheetFormatPr defaultColWidth="8.86328125" defaultRowHeight="15" x14ac:dyDescent="0.4"/>
  <cols>
    <col min="1" max="1" width="8.86328125" style="3"/>
    <col min="2" max="2" width="26.59765625" style="3" customWidth="1"/>
    <col min="3" max="16384" width="8.86328125" style="3"/>
  </cols>
  <sheetData>
    <row r="1" spans="1:2" x14ac:dyDescent="0.4">
      <c r="A1" s="4" t="s">
        <v>196</v>
      </c>
    </row>
    <row r="2" spans="1:2" x14ac:dyDescent="0.4">
      <c r="A2" s="4"/>
    </row>
    <row r="3" spans="1:2" x14ac:dyDescent="0.4">
      <c r="A3" s="4" t="s">
        <v>119</v>
      </c>
    </row>
    <row r="5" spans="1:2" x14ac:dyDescent="0.4">
      <c r="A5" s="3" t="s">
        <v>74</v>
      </c>
      <c r="B5" s="123">
        <v>45505</v>
      </c>
    </row>
    <row r="7" spans="1:2" x14ac:dyDescent="0.4">
      <c r="A7" s="3" t="s">
        <v>75</v>
      </c>
      <c r="B7" s="124" t="s">
        <v>327</v>
      </c>
    </row>
    <row r="8" spans="1:2" x14ac:dyDescent="0.4">
      <c r="B8" s="125" t="s">
        <v>268</v>
      </c>
    </row>
    <row r="9" spans="1:2" x14ac:dyDescent="0.4">
      <c r="B9" s="125" t="s">
        <v>269</v>
      </c>
    </row>
    <row r="10" spans="1:2" x14ac:dyDescent="0.4">
      <c r="B10" s="124" t="s">
        <v>270</v>
      </c>
    </row>
    <row r="11" spans="1:2" x14ac:dyDescent="0.4">
      <c r="B11" s="124" t="s">
        <v>271</v>
      </c>
    </row>
    <row r="12" spans="1:2" x14ac:dyDescent="0.4">
      <c r="B12" s="124"/>
    </row>
  </sheetData>
  <hyperlinks>
    <hyperlink ref="B7" location="'6.1 - 6.3'!A1" display="Uitwerking 6.1 - 6.3" xr:uid="{42621A81-DC93-4DDB-A4C3-2CDC1FF2A1DF}"/>
    <hyperlink ref="B8" location="'6.4 - 6.5'!A1" display="Uitwerking 6.4 - 6.5" xr:uid="{74E24FE3-C06C-4B76-A72E-16FCD00F2F82}"/>
    <hyperlink ref="B9" location="'6.6 - 6.8'!A1" display="Uitwerking 6.6 - 6.8" xr:uid="{1FFD1315-3D30-4A94-9F3F-4475651CF100}"/>
    <hyperlink ref="B10" location="'6.9 - 6.11'!A1" display="Uitwerking 6.9 - 6.11" xr:uid="{0E4E6788-7D85-489D-8E86-C60243096219}"/>
    <hyperlink ref="B11" location="'6.12 - 6.16'!A1" display="Uitwerking 6.12 - 6.16" xr:uid="{C70ECB84-875E-49BB-A4A5-37D28AB6BF31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494B-3D1E-4618-9BC2-28A1FEE6303E}">
  <dimension ref="A1:C101"/>
  <sheetViews>
    <sheetView zoomScale="175" zoomScaleNormal="175" workbookViewId="0">
      <selection sqref="A1:XFD1048576"/>
    </sheetView>
  </sheetViews>
  <sheetFormatPr defaultColWidth="8.86328125" defaultRowHeight="15" x14ac:dyDescent="0.4"/>
  <cols>
    <col min="1" max="1" width="8.86328125" style="3"/>
    <col min="2" max="2" width="42" style="3" customWidth="1"/>
    <col min="3" max="16384" width="8.86328125" style="3"/>
  </cols>
  <sheetData>
    <row r="1" spans="1:2" x14ac:dyDescent="0.4">
      <c r="A1" s="4" t="s">
        <v>82</v>
      </c>
    </row>
    <row r="2" spans="1:2" x14ac:dyDescent="0.4">
      <c r="A2" s="4"/>
    </row>
    <row r="3" spans="1:2" x14ac:dyDescent="0.4">
      <c r="A3" s="4" t="s">
        <v>119</v>
      </c>
    </row>
    <row r="5" spans="1:2" x14ac:dyDescent="0.4">
      <c r="A5" s="4" t="s">
        <v>69</v>
      </c>
    </row>
    <row r="6" spans="1:2" x14ac:dyDescent="0.4">
      <c r="A6" s="3" t="s">
        <v>81</v>
      </c>
    </row>
    <row r="7" spans="1:2" x14ac:dyDescent="0.4">
      <c r="A7" s="3" t="s">
        <v>66</v>
      </c>
    </row>
    <row r="8" spans="1:2" x14ac:dyDescent="0.4">
      <c r="A8" s="3" t="s">
        <v>67</v>
      </c>
    </row>
    <row r="10" spans="1:2" s="5" customFormat="1" x14ac:dyDescent="0.4">
      <c r="A10" s="5" t="s">
        <v>70</v>
      </c>
      <c r="B10" s="5" t="s">
        <v>72</v>
      </c>
    </row>
    <row r="11" spans="1:2" x14ac:dyDescent="0.4">
      <c r="B11" s="3" t="s">
        <v>71</v>
      </c>
    </row>
    <row r="12" spans="1:2" x14ac:dyDescent="0.4">
      <c r="B12" s="3" t="s">
        <v>73</v>
      </c>
    </row>
    <row r="13" spans="1:2" x14ac:dyDescent="0.4">
      <c r="B13" s="3" t="s">
        <v>76</v>
      </c>
    </row>
    <row r="14" spans="1:2" x14ac:dyDescent="0.4">
      <c r="B14" s="3" t="s">
        <v>77</v>
      </c>
    </row>
    <row r="16" spans="1:2" s="5" customFormat="1" x14ac:dyDescent="0.4">
      <c r="A16" s="5" t="s">
        <v>70</v>
      </c>
      <c r="B16" s="5" t="s">
        <v>68</v>
      </c>
    </row>
    <row r="18" spans="1:3" x14ac:dyDescent="0.4">
      <c r="A18" s="4" t="s">
        <v>83</v>
      </c>
      <c r="C18" s="6"/>
    </row>
    <row r="19" spans="1:3" x14ac:dyDescent="0.4">
      <c r="A19" s="7">
        <v>200</v>
      </c>
      <c r="B19" s="3" t="s">
        <v>17</v>
      </c>
    </row>
    <row r="20" spans="1:3" x14ac:dyDescent="0.4">
      <c r="A20" s="7">
        <v>210</v>
      </c>
      <c r="B20" s="3" t="s">
        <v>18</v>
      </c>
    </row>
    <row r="21" spans="1:3" x14ac:dyDescent="0.4">
      <c r="A21" s="7">
        <v>300</v>
      </c>
      <c r="B21" s="3" t="s">
        <v>19</v>
      </c>
    </row>
    <row r="22" spans="1:3" x14ac:dyDescent="0.4">
      <c r="A22" s="7">
        <v>310</v>
      </c>
      <c r="B22" s="3" t="s">
        <v>20</v>
      </c>
    </row>
    <row r="23" spans="1:3" x14ac:dyDescent="0.4">
      <c r="A23" s="7">
        <v>400</v>
      </c>
      <c r="B23" s="3" t="s">
        <v>84</v>
      </c>
    </row>
    <row r="24" spans="1:3" x14ac:dyDescent="0.4">
      <c r="A24" s="7">
        <v>410</v>
      </c>
      <c r="B24" s="3" t="s">
        <v>85</v>
      </c>
    </row>
    <row r="25" spans="1:3" x14ac:dyDescent="0.4">
      <c r="A25" s="7">
        <v>420</v>
      </c>
      <c r="B25" s="3" t="s">
        <v>86</v>
      </c>
    </row>
    <row r="26" spans="1:3" x14ac:dyDescent="0.4">
      <c r="A26" s="7">
        <v>500</v>
      </c>
      <c r="B26" s="3" t="s">
        <v>21</v>
      </c>
    </row>
    <row r="27" spans="1:3" x14ac:dyDescent="0.4">
      <c r="A27" s="7">
        <v>510</v>
      </c>
      <c r="B27" s="3" t="s">
        <v>22</v>
      </c>
    </row>
    <row r="28" spans="1:3" x14ac:dyDescent="0.4">
      <c r="A28" s="7">
        <v>600</v>
      </c>
      <c r="B28" s="3" t="s">
        <v>23</v>
      </c>
    </row>
    <row r="29" spans="1:3" x14ac:dyDescent="0.4">
      <c r="A29" s="7">
        <v>680</v>
      </c>
      <c r="B29" s="3" t="s">
        <v>24</v>
      </c>
    </row>
    <row r="30" spans="1:3" x14ac:dyDescent="0.4">
      <c r="A30" s="7">
        <v>695</v>
      </c>
      <c r="B30" s="3" t="s">
        <v>87</v>
      </c>
    </row>
    <row r="31" spans="1:3" x14ac:dyDescent="0.4">
      <c r="A31" s="7">
        <v>700</v>
      </c>
      <c r="B31" s="3" t="s">
        <v>25</v>
      </c>
    </row>
    <row r="32" spans="1:3" x14ac:dyDescent="0.4">
      <c r="A32" s="7">
        <v>750</v>
      </c>
      <c r="B32" s="3" t="s">
        <v>88</v>
      </c>
    </row>
    <row r="33" spans="1:2" x14ac:dyDescent="0.4">
      <c r="A33" s="7">
        <v>760</v>
      </c>
      <c r="B33" s="3" t="s">
        <v>89</v>
      </c>
    </row>
    <row r="34" spans="1:2" x14ac:dyDescent="0.4">
      <c r="A34" s="7">
        <v>800</v>
      </c>
      <c r="B34" s="3" t="s">
        <v>90</v>
      </c>
    </row>
    <row r="35" spans="1:2" x14ac:dyDescent="0.4">
      <c r="A35" s="7">
        <v>820</v>
      </c>
      <c r="B35" s="3" t="s">
        <v>91</v>
      </c>
    </row>
    <row r="36" spans="1:2" x14ac:dyDescent="0.4">
      <c r="A36" s="117">
        <v>1000</v>
      </c>
      <c r="B36" s="3" t="s">
        <v>26</v>
      </c>
    </row>
    <row r="37" spans="1:2" x14ac:dyDescent="0.4">
      <c r="A37" s="117">
        <v>1050</v>
      </c>
      <c r="B37" s="3" t="s">
        <v>27</v>
      </c>
    </row>
    <row r="38" spans="1:2" x14ac:dyDescent="0.4">
      <c r="A38" s="117">
        <v>1060</v>
      </c>
      <c r="B38" s="3" t="s">
        <v>28</v>
      </c>
    </row>
    <row r="39" spans="1:2" x14ac:dyDescent="0.4">
      <c r="A39" s="117">
        <v>1070</v>
      </c>
      <c r="B39" s="3" t="s">
        <v>29</v>
      </c>
    </row>
    <row r="40" spans="1:2" x14ac:dyDescent="0.4">
      <c r="A40" s="117">
        <v>1080</v>
      </c>
      <c r="B40" s="3" t="s">
        <v>30</v>
      </c>
    </row>
    <row r="41" spans="1:2" x14ac:dyDescent="0.4">
      <c r="A41" s="117">
        <v>1090</v>
      </c>
      <c r="B41" s="3" t="s">
        <v>92</v>
      </c>
    </row>
    <row r="42" spans="1:2" x14ac:dyDescent="0.4">
      <c r="A42" s="117">
        <v>1100</v>
      </c>
      <c r="B42" s="3" t="s">
        <v>31</v>
      </c>
    </row>
    <row r="43" spans="1:2" x14ac:dyDescent="0.4">
      <c r="A43" s="117">
        <v>1150</v>
      </c>
      <c r="B43" s="3" t="s">
        <v>93</v>
      </c>
    </row>
    <row r="44" spans="1:2" x14ac:dyDescent="0.4">
      <c r="A44" s="117">
        <v>1180</v>
      </c>
      <c r="B44" s="3" t="s">
        <v>94</v>
      </c>
    </row>
    <row r="45" spans="1:2" x14ac:dyDescent="0.4">
      <c r="A45" s="117">
        <v>1200</v>
      </c>
      <c r="B45" s="3" t="s">
        <v>32</v>
      </c>
    </row>
    <row r="46" spans="1:2" x14ac:dyDescent="0.4">
      <c r="A46" s="117">
        <v>1240</v>
      </c>
      <c r="B46" s="3" t="s">
        <v>33</v>
      </c>
    </row>
    <row r="47" spans="1:2" x14ac:dyDescent="0.4">
      <c r="A47" s="117">
        <v>1260</v>
      </c>
      <c r="B47" s="3" t="s">
        <v>34</v>
      </c>
    </row>
    <row r="48" spans="1:2" x14ac:dyDescent="0.4">
      <c r="A48" s="117">
        <v>1270</v>
      </c>
      <c r="B48" s="3" t="s">
        <v>35</v>
      </c>
    </row>
    <row r="49" spans="1:2" x14ac:dyDescent="0.4">
      <c r="A49" s="117">
        <v>1280</v>
      </c>
      <c r="B49" s="3" t="s">
        <v>36</v>
      </c>
    </row>
    <row r="50" spans="1:2" x14ac:dyDescent="0.4">
      <c r="A50" s="117">
        <v>1300</v>
      </c>
      <c r="B50" s="3" t="s">
        <v>95</v>
      </c>
    </row>
    <row r="51" spans="1:2" x14ac:dyDescent="0.4">
      <c r="A51" s="117">
        <v>1350</v>
      </c>
      <c r="B51" s="3" t="s">
        <v>96</v>
      </c>
    </row>
    <row r="52" spans="1:2" x14ac:dyDescent="0.4">
      <c r="A52" s="117">
        <v>1400</v>
      </c>
      <c r="B52" s="3" t="s">
        <v>37</v>
      </c>
    </row>
    <row r="53" spans="1:2" x14ac:dyDescent="0.4">
      <c r="A53" s="117">
        <v>1500</v>
      </c>
      <c r="B53" s="3" t="s">
        <v>38</v>
      </c>
    </row>
    <row r="54" spans="1:2" x14ac:dyDescent="0.4">
      <c r="A54" s="117">
        <v>1520</v>
      </c>
      <c r="B54" s="3" t="s">
        <v>39</v>
      </c>
    </row>
    <row r="55" spans="1:2" x14ac:dyDescent="0.4">
      <c r="A55" s="117">
        <v>1540</v>
      </c>
      <c r="B55" s="3" t="s">
        <v>97</v>
      </c>
    </row>
    <row r="56" spans="1:2" x14ac:dyDescent="0.4">
      <c r="A56" s="117">
        <v>1600</v>
      </c>
      <c r="B56" s="3" t="s">
        <v>40</v>
      </c>
    </row>
    <row r="57" spans="1:2" x14ac:dyDescent="0.4">
      <c r="A57" s="117">
        <v>1650</v>
      </c>
      <c r="B57" s="3" t="s">
        <v>41</v>
      </c>
    </row>
    <row r="58" spans="1:2" x14ac:dyDescent="0.4">
      <c r="A58" s="117">
        <v>1660</v>
      </c>
      <c r="B58" s="3" t="s">
        <v>42</v>
      </c>
    </row>
    <row r="59" spans="1:2" x14ac:dyDescent="0.4">
      <c r="A59" s="117">
        <v>1665</v>
      </c>
      <c r="B59" s="3" t="s">
        <v>98</v>
      </c>
    </row>
    <row r="60" spans="1:2" x14ac:dyDescent="0.4">
      <c r="A60" s="117">
        <v>1680</v>
      </c>
      <c r="B60" s="3" t="s">
        <v>43</v>
      </c>
    </row>
    <row r="61" spans="1:2" x14ac:dyDescent="0.4">
      <c r="A61" s="117">
        <v>3000</v>
      </c>
      <c r="B61" s="3" t="s">
        <v>44</v>
      </c>
    </row>
    <row r="62" spans="1:2" x14ac:dyDescent="0.4">
      <c r="A62" s="117">
        <v>3100</v>
      </c>
      <c r="B62" s="3" t="s">
        <v>99</v>
      </c>
    </row>
    <row r="63" spans="1:2" x14ac:dyDescent="0.4">
      <c r="A63" s="117">
        <v>3200</v>
      </c>
      <c r="B63" s="3" t="s">
        <v>100</v>
      </c>
    </row>
    <row r="64" spans="1:2" x14ac:dyDescent="0.4">
      <c r="A64" s="117">
        <v>3300</v>
      </c>
      <c r="B64" s="3" t="s">
        <v>101</v>
      </c>
    </row>
    <row r="65" spans="1:2" x14ac:dyDescent="0.4">
      <c r="A65" s="117">
        <v>4000</v>
      </c>
      <c r="B65" s="3" t="s">
        <v>45</v>
      </c>
    </row>
    <row r="66" spans="1:2" x14ac:dyDescent="0.4">
      <c r="A66" s="117">
        <v>4050</v>
      </c>
      <c r="B66" s="3" t="s">
        <v>46</v>
      </c>
    </row>
    <row r="67" spans="1:2" x14ac:dyDescent="0.4">
      <c r="A67" s="117">
        <v>4070</v>
      </c>
      <c r="B67" s="3" t="s">
        <v>272</v>
      </c>
    </row>
    <row r="68" spans="1:2" x14ac:dyDescent="0.4">
      <c r="A68" s="117">
        <v>4100</v>
      </c>
      <c r="B68" s="3" t="s">
        <v>47</v>
      </c>
    </row>
    <row r="69" spans="1:2" x14ac:dyDescent="0.4">
      <c r="A69" s="117">
        <v>4120</v>
      </c>
      <c r="B69" s="3" t="s">
        <v>48</v>
      </c>
    </row>
    <row r="70" spans="1:2" x14ac:dyDescent="0.4">
      <c r="A70" s="117">
        <v>4150</v>
      </c>
      <c r="B70" s="3" t="s">
        <v>102</v>
      </c>
    </row>
    <row r="71" spans="1:2" x14ac:dyDescent="0.4">
      <c r="A71" s="117">
        <v>4200</v>
      </c>
      <c r="B71" s="3" t="s">
        <v>49</v>
      </c>
    </row>
    <row r="72" spans="1:2" x14ac:dyDescent="0.4">
      <c r="A72" s="117">
        <v>4250</v>
      </c>
      <c r="B72" s="3" t="s">
        <v>50</v>
      </c>
    </row>
    <row r="73" spans="1:2" x14ac:dyDescent="0.4">
      <c r="A73" s="117">
        <v>4300</v>
      </c>
      <c r="B73" s="3" t="s">
        <v>51</v>
      </c>
    </row>
    <row r="74" spans="1:2" x14ac:dyDescent="0.4">
      <c r="A74" s="117">
        <v>4350</v>
      </c>
      <c r="B74" s="3" t="s">
        <v>52</v>
      </c>
    </row>
    <row r="75" spans="1:2" x14ac:dyDescent="0.4">
      <c r="A75" s="117">
        <v>4400</v>
      </c>
      <c r="B75" s="3" t="s">
        <v>53</v>
      </c>
    </row>
    <row r="76" spans="1:2" x14ac:dyDescent="0.4">
      <c r="A76" s="117">
        <v>4500</v>
      </c>
      <c r="B76" s="3" t="s">
        <v>103</v>
      </c>
    </row>
    <row r="77" spans="1:2" x14ac:dyDescent="0.4">
      <c r="A77" s="117">
        <v>4600</v>
      </c>
      <c r="B77" s="3" t="s">
        <v>54</v>
      </c>
    </row>
    <row r="78" spans="1:2" x14ac:dyDescent="0.4">
      <c r="A78" s="117">
        <v>4650</v>
      </c>
      <c r="B78" s="3" t="s">
        <v>55</v>
      </c>
    </row>
    <row r="79" spans="1:2" x14ac:dyDescent="0.4">
      <c r="A79" s="117">
        <v>4700</v>
      </c>
      <c r="B79" s="3" t="s">
        <v>65</v>
      </c>
    </row>
    <row r="80" spans="1:2" x14ac:dyDescent="0.4">
      <c r="A80" s="117">
        <v>4750</v>
      </c>
      <c r="B80" s="3" t="s">
        <v>104</v>
      </c>
    </row>
    <row r="81" spans="1:2" x14ac:dyDescent="0.4">
      <c r="A81" s="117">
        <v>4800</v>
      </c>
      <c r="B81" s="3" t="s">
        <v>105</v>
      </c>
    </row>
    <row r="82" spans="1:2" x14ac:dyDescent="0.4">
      <c r="A82" s="117">
        <v>4950</v>
      </c>
      <c r="B82" s="3" t="s">
        <v>106</v>
      </c>
    </row>
    <row r="83" spans="1:2" x14ac:dyDescent="0.4">
      <c r="A83" s="117">
        <v>4960</v>
      </c>
      <c r="B83" s="3" t="s">
        <v>56</v>
      </c>
    </row>
    <row r="84" spans="1:2" x14ac:dyDescent="0.4">
      <c r="A84" s="117">
        <v>4970</v>
      </c>
      <c r="B84" s="3" t="s">
        <v>57</v>
      </c>
    </row>
    <row r="85" spans="1:2" x14ac:dyDescent="0.4">
      <c r="A85" s="117">
        <v>4990</v>
      </c>
      <c r="B85" s="3" t="s">
        <v>58</v>
      </c>
    </row>
    <row r="86" spans="1:2" x14ac:dyDescent="0.4">
      <c r="A86" s="117">
        <v>7000</v>
      </c>
      <c r="B86" s="3" t="s">
        <v>59</v>
      </c>
    </row>
    <row r="87" spans="1:2" x14ac:dyDescent="0.4">
      <c r="A87" s="117">
        <v>7400</v>
      </c>
      <c r="B87" s="3" t="s">
        <v>107</v>
      </c>
    </row>
    <row r="88" spans="1:2" x14ac:dyDescent="0.4">
      <c r="A88" s="117">
        <v>7500</v>
      </c>
      <c r="B88" s="3" t="s">
        <v>108</v>
      </c>
    </row>
    <row r="89" spans="1:2" x14ac:dyDescent="0.4">
      <c r="A89" s="117">
        <v>8200</v>
      </c>
      <c r="B89" s="3" t="s">
        <v>60</v>
      </c>
    </row>
    <row r="90" spans="1:2" x14ac:dyDescent="0.4">
      <c r="A90" s="117">
        <v>8300</v>
      </c>
      <c r="B90" s="3" t="s">
        <v>109</v>
      </c>
    </row>
    <row r="91" spans="1:2" x14ac:dyDescent="0.4">
      <c r="A91" s="117">
        <v>8400</v>
      </c>
      <c r="B91" s="3" t="s">
        <v>61</v>
      </c>
    </row>
    <row r="92" spans="1:2" x14ac:dyDescent="0.4">
      <c r="A92" s="117">
        <v>8500</v>
      </c>
      <c r="B92" s="3" t="s">
        <v>62</v>
      </c>
    </row>
    <row r="93" spans="1:2" x14ac:dyDescent="0.4">
      <c r="A93" s="117">
        <v>8550</v>
      </c>
      <c r="B93" s="3" t="s">
        <v>63</v>
      </c>
    </row>
    <row r="94" spans="1:2" x14ac:dyDescent="0.4">
      <c r="A94" s="117">
        <v>8600</v>
      </c>
      <c r="B94" s="3" t="s">
        <v>110</v>
      </c>
    </row>
    <row r="95" spans="1:2" x14ac:dyDescent="0.4">
      <c r="A95" s="117">
        <v>9000</v>
      </c>
      <c r="B95" s="3" t="s">
        <v>111</v>
      </c>
    </row>
    <row r="96" spans="1:2" x14ac:dyDescent="0.4">
      <c r="A96" s="117">
        <v>9100</v>
      </c>
      <c r="B96" s="3" t="s">
        <v>64</v>
      </c>
    </row>
    <row r="97" spans="1:3" x14ac:dyDescent="0.4">
      <c r="A97" s="117">
        <v>9600</v>
      </c>
      <c r="B97" s="3" t="s">
        <v>80</v>
      </c>
    </row>
    <row r="98" spans="1:3" x14ac:dyDescent="0.4">
      <c r="A98" s="11">
        <v>1055</v>
      </c>
      <c r="B98" s="10" t="s">
        <v>122</v>
      </c>
      <c r="C98" s="10" t="s">
        <v>120</v>
      </c>
    </row>
    <row r="99" spans="1:3" x14ac:dyDescent="0.4">
      <c r="A99" s="11">
        <v>8560</v>
      </c>
      <c r="B99" s="10" t="s">
        <v>124</v>
      </c>
      <c r="C99" s="10" t="s">
        <v>121</v>
      </c>
    </row>
    <row r="100" spans="1:3" x14ac:dyDescent="0.4">
      <c r="A100" s="11">
        <v>9300</v>
      </c>
      <c r="B100" s="10" t="s">
        <v>123</v>
      </c>
      <c r="C100" s="10"/>
    </row>
    <row r="101" spans="1:3" x14ac:dyDescent="0.4">
      <c r="A101" s="11"/>
      <c r="B101" s="10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0CB5F-AC73-4552-A03E-54582A1727DD}">
  <dimension ref="A1:M186"/>
  <sheetViews>
    <sheetView showGridLines="0" zoomScale="85" zoomScaleNormal="85" workbookViewId="0"/>
  </sheetViews>
  <sheetFormatPr defaultColWidth="8.86328125" defaultRowHeight="15" x14ac:dyDescent="0.4"/>
  <cols>
    <col min="1" max="1" width="2.86328125" style="2" customWidth="1"/>
    <col min="2" max="2" width="14.265625" style="3" customWidth="1"/>
    <col min="3" max="3" width="15" style="3" customWidth="1"/>
    <col min="4" max="4" width="12.3984375" style="3" customWidth="1"/>
    <col min="5" max="6" width="12.59765625" style="3" customWidth="1"/>
    <col min="7" max="7" width="13" style="3" customWidth="1"/>
    <col min="8" max="8" width="11.59765625" style="3" customWidth="1"/>
    <col min="9" max="9" width="13.1328125" style="3" customWidth="1"/>
    <col min="10" max="10" width="14" style="3" customWidth="1"/>
    <col min="11" max="11" width="13.265625" style="3" customWidth="1"/>
    <col min="12" max="12" width="11.59765625" style="3" customWidth="1"/>
    <col min="13" max="13" width="10.73046875" style="3" customWidth="1"/>
    <col min="14" max="14" width="2.3984375" style="3" customWidth="1"/>
    <col min="15" max="16384" width="8.86328125" style="3"/>
  </cols>
  <sheetData>
    <row r="1" spans="1:11" x14ac:dyDescent="0.4">
      <c r="B1" s="1" t="s">
        <v>197</v>
      </c>
      <c r="D1" s="1" t="s">
        <v>125</v>
      </c>
      <c r="E1" s="1"/>
    </row>
    <row r="2" spans="1:11" x14ac:dyDescent="0.4">
      <c r="B2" s="1"/>
      <c r="D2" s="1"/>
      <c r="E2" s="1"/>
    </row>
    <row r="3" spans="1:11" x14ac:dyDescent="0.4">
      <c r="B3" s="1"/>
      <c r="D3" s="1"/>
      <c r="E3" s="1"/>
    </row>
    <row r="4" spans="1:11" x14ac:dyDescent="0.4">
      <c r="B4" s="1" t="s">
        <v>126</v>
      </c>
      <c r="D4" s="1"/>
      <c r="E4" s="1"/>
    </row>
    <row r="5" spans="1:11" ht="18" customHeight="1" x14ac:dyDescent="0.4">
      <c r="A5" s="2" t="s">
        <v>8</v>
      </c>
      <c r="B5" s="2" t="s">
        <v>273</v>
      </c>
      <c r="D5" s="1"/>
      <c r="E5" s="1"/>
    </row>
    <row r="6" spans="1:11" ht="18" customHeight="1" x14ac:dyDescent="0.4">
      <c r="B6" s="155" t="s">
        <v>14</v>
      </c>
      <c r="C6" s="156"/>
      <c r="D6" s="156"/>
      <c r="E6" s="156"/>
      <c r="F6" s="156"/>
      <c r="G6" s="156"/>
      <c r="H6" s="156"/>
      <c r="I6" s="156"/>
      <c r="J6" s="156"/>
      <c r="K6" s="18" t="s">
        <v>15</v>
      </c>
    </row>
    <row r="7" spans="1:11" ht="18" customHeight="1" x14ac:dyDescent="0.4">
      <c r="B7" s="158" t="s">
        <v>16</v>
      </c>
      <c r="C7" s="158"/>
      <c r="D7" s="158"/>
      <c r="E7" s="158"/>
      <c r="F7" s="158" t="s">
        <v>13</v>
      </c>
      <c r="G7" s="158" t="s">
        <v>3</v>
      </c>
      <c r="H7" s="158"/>
      <c r="I7" s="158"/>
      <c r="J7" s="158" t="s">
        <v>6</v>
      </c>
      <c r="K7" s="158" t="s">
        <v>7</v>
      </c>
    </row>
    <row r="8" spans="1:11" ht="18" customHeight="1" x14ac:dyDescent="0.4">
      <c r="B8" s="47" t="s">
        <v>78</v>
      </c>
      <c r="C8" s="47" t="s">
        <v>79</v>
      </c>
      <c r="D8" s="47"/>
      <c r="E8" s="47"/>
      <c r="F8" s="158"/>
      <c r="G8" s="158"/>
      <c r="H8" s="158"/>
      <c r="I8" s="158"/>
      <c r="J8" s="158"/>
      <c r="K8" s="158"/>
    </row>
    <row r="9" spans="1:11" ht="18" customHeight="1" x14ac:dyDescent="0.4">
      <c r="B9" s="131">
        <v>8400</v>
      </c>
      <c r="C9" s="214" t="str">
        <f>_xlfn.XLOOKUP(B9,'H 6 aanwijzingen'!$A$19:$A$100,'H 6 aanwijzingen'!$B$19:$B$100,"",1)</f>
        <v>Omzet hoog tarief omzetbelasting</v>
      </c>
      <c r="D9" s="215"/>
      <c r="E9" s="216"/>
      <c r="F9" s="138"/>
      <c r="G9" s="147" t="s">
        <v>198</v>
      </c>
      <c r="H9" s="147"/>
      <c r="I9" s="147"/>
      <c r="J9" s="129"/>
      <c r="K9" s="130">
        <v>500</v>
      </c>
    </row>
    <row r="10" spans="1:11" ht="18" customHeight="1" x14ac:dyDescent="0.4">
      <c r="B10" s="13">
        <v>1200</v>
      </c>
      <c r="C10" s="210" t="str">
        <f>_xlfn.XLOOKUP(B10,'H 6 aanwijzingen'!$A$19:$A$100,'H 6 aanwijzingen'!$B$19:$B$100,"",1)</f>
        <v>Nog te ontvangen bedragen</v>
      </c>
      <c r="D10" s="211"/>
      <c r="E10" s="212"/>
      <c r="F10" s="14"/>
      <c r="G10" s="157" t="s">
        <v>198</v>
      </c>
      <c r="H10" s="157"/>
      <c r="I10" s="157"/>
      <c r="J10" s="84">
        <v>500</v>
      </c>
      <c r="K10" s="85"/>
    </row>
    <row r="11" spans="1:11" ht="18" customHeight="1" x14ac:dyDescent="0.4">
      <c r="B11" s="13"/>
      <c r="C11" s="210" t="str">
        <f>_xlfn.XLOOKUP(B11,'H 6 aanwijzingen'!$A$19:$A$100,'H 6 aanwijzingen'!$B$19:$B$100,"",1)</f>
        <v/>
      </c>
      <c r="D11" s="211"/>
      <c r="E11" s="212"/>
      <c r="F11" s="14"/>
      <c r="G11" s="151"/>
      <c r="H11" s="152"/>
      <c r="I11" s="153"/>
      <c r="J11" s="15"/>
      <c r="K11" s="16"/>
    </row>
    <row r="12" spans="1:11" ht="18" customHeight="1" x14ac:dyDescent="0.4">
      <c r="B12" s="19"/>
      <c r="C12" s="20"/>
      <c r="D12" s="20"/>
      <c r="E12" s="20"/>
      <c r="F12" s="21"/>
      <c r="G12" s="24"/>
      <c r="H12" s="24"/>
      <c r="I12" s="24"/>
      <c r="J12" s="17"/>
      <c r="K12" s="23"/>
    </row>
    <row r="13" spans="1:11" ht="18" customHeight="1" x14ac:dyDescent="0.4">
      <c r="A13" s="2" t="s">
        <v>12</v>
      </c>
      <c r="B13" s="22" t="s">
        <v>128</v>
      </c>
      <c r="D13" s="1"/>
      <c r="E13" s="1"/>
    </row>
    <row r="14" spans="1:11" ht="18" customHeight="1" x14ac:dyDescent="0.4">
      <c r="B14" s="155" t="s">
        <v>14</v>
      </c>
      <c r="C14" s="156"/>
      <c r="D14" s="156"/>
      <c r="E14" s="156"/>
      <c r="F14" s="156"/>
      <c r="G14" s="156"/>
      <c r="H14" s="156"/>
      <c r="I14" s="156"/>
      <c r="J14" s="156"/>
      <c r="K14" s="18" t="s">
        <v>15</v>
      </c>
    </row>
    <row r="15" spans="1:11" ht="18" customHeight="1" x14ac:dyDescent="0.4">
      <c r="B15" s="158" t="s">
        <v>16</v>
      </c>
      <c r="C15" s="158"/>
      <c r="D15" s="158"/>
      <c r="E15" s="158"/>
      <c r="F15" s="158" t="s">
        <v>13</v>
      </c>
      <c r="G15" s="158" t="s">
        <v>3</v>
      </c>
      <c r="H15" s="158"/>
      <c r="I15" s="158"/>
      <c r="J15" s="158" t="s">
        <v>6</v>
      </c>
      <c r="K15" s="158" t="s">
        <v>7</v>
      </c>
    </row>
    <row r="16" spans="1:11" ht="18" customHeight="1" x14ac:dyDescent="0.4">
      <c r="B16" s="47" t="s">
        <v>78</v>
      </c>
      <c r="C16" s="47" t="s">
        <v>79</v>
      </c>
      <c r="D16" s="47"/>
      <c r="E16" s="47"/>
      <c r="F16" s="158"/>
      <c r="G16" s="158"/>
      <c r="H16" s="158"/>
      <c r="I16" s="158"/>
      <c r="J16" s="158"/>
      <c r="K16" s="158"/>
    </row>
    <row r="17" spans="1:13" ht="18" customHeight="1" x14ac:dyDescent="0.4">
      <c r="B17" s="131">
        <v>1100</v>
      </c>
      <c r="C17" s="214" t="str">
        <f>_xlfn.XLOOKUP(B17,'H 6 aanwijzingen'!$A$19:$A$100,'H 6 aanwijzingen'!$B$19:$B$100,"",1)</f>
        <v>Debiteuren</v>
      </c>
      <c r="D17" s="215"/>
      <c r="E17" s="216"/>
      <c r="F17" s="138">
        <v>11039</v>
      </c>
      <c r="G17" s="147" t="s">
        <v>199</v>
      </c>
      <c r="H17" s="147"/>
      <c r="I17" s="147"/>
      <c r="J17" s="129">
        <v>1815</v>
      </c>
      <c r="K17" s="139"/>
    </row>
    <row r="18" spans="1:13" ht="18" customHeight="1" x14ac:dyDescent="0.4">
      <c r="B18" s="13">
        <v>1200</v>
      </c>
      <c r="C18" s="210" t="str">
        <f>_xlfn.XLOOKUP(B18,'H 6 aanwijzingen'!$A$19:$A$100,'H 6 aanwijzingen'!$B$19:$B$100,"",1)</f>
        <v>Nog te ontvangen bedragen</v>
      </c>
      <c r="D18" s="211"/>
      <c r="E18" s="212"/>
      <c r="F18" s="14"/>
      <c r="G18" s="217" t="s">
        <v>199</v>
      </c>
      <c r="H18" s="217"/>
      <c r="I18" s="217"/>
      <c r="J18" s="15"/>
      <c r="K18" s="85">
        <v>1500</v>
      </c>
    </row>
    <row r="19" spans="1:13" ht="18" customHeight="1" x14ac:dyDescent="0.4">
      <c r="B19" s="13">
        <v>1650</v>
      </c>
      <c r="C19" s="210" t="str">
        <f>_xlfn.XLOOKUP(B19,'H 6 aanwijzingen'!$A$19:$A$100,'H 6 aanwijzingen'!$B$19:$B$100,"",1)</f>
        <v>Verschuldigde omzetbelasting hoog</v>
      </c>
      <c r="D19" s="211"/>
      <c r="E19" s="212"/>
      <c r="F19" s="14"/>
      <c r="G19" s="157" t="s">
        <v>199</v>
      </c>
      <c r="H19" s="157"/>
      <c r="I19" s="157"/>
      <c r="J19" s="15"/>
      <c r="K19" s="86">
        <v>315</v>
      </c>
    </row>
    <row r="20" spans="1:13" ht="18" customHeight="1" x14ac:dyDescent="0.4">
      <c r="B20" s="13"/>
      <c r="C20" s="210" t="str">
        <f>_xlfn.XLOOKUP(B20,'H 6 aanwijzingen'!$A$19:$A$100,'H 6 aanwijzingen'!$B$19:$B$100,"",1)</f>
        <v/>
      </c>
      <c r="D20" s="211"/>
      <c r="E20" s="212"/>
      <c r="F20" s="14"/>
      <c r="G20" s="148"/>
      <c r="H20" s="149"/>
      <c r="I20" s="150"/>
      <c r="J20" s="15"/>
      <c r="K20" s="16"/>
    </row>
    <row r="21" spans="1:13" ht="18" customHeight="1" x14ac:dyDescent="0.4">
      <c r="B21" s="13"/>
      <c r="C21" s="210" t="str">
        <f>_xlfn.XLOOKUP(B21,'H 6 aanwijzingen'!$A$19:$A$100,'H 6 aanwijzingen'!$B$19:$B$100,"",1)</f>
        <v/>
      </c>
      <c r="D21" s="211"/>
      <c r="E21" s="212"/>
      <c r="F21" s="14"/>
      <c r="G21" s="151"/>
      <c r="H21" s="152"/>
      <c r="I21" s="153"/>
      <c r="J21" s="15"/>
      <c r="K21" s="16"/>
    </row>
    <row r="22" spans="1:13" ht="18" customHeight="1" x14ac:dyDescent="0.4">
      <c r="B22" s="1"/>
      <c r="D22" s="1"/>
      <c r="E22" s="1"/>
    </row>
    <row r="23" spans="1:13" ht="18" customHeight="1" x14ac:dyDescent="0.4">
      <c r="A23" s="2" t="s">
        <v>9</v>
      </c>
      <c r="B23" s="22" t="s">
        <v>129</v>
      </c>
      <c r="D23" s="1"/>
      <c r="E23" s="1"/>
    </row>
    <row r="24" spans="1:13" ht="10.9" customHeight="1" x14ac:dyDescent="0.4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x14ac:dyDescent="0.4">
      <c r="A25" s="38"/>
      <c r="B25" s="39" t="s">
        <v>130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0.9" customHeight="1" x14ac:dyDescent="0.4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18" customHeight="1" x14ac:dyDescent="0.4">
      <c r="A27" s="38"/>
      <c r="B27" s="40" t="s">
        <v>0</v>
      </c>
      <c r="C27" s="41">
        <v>20</v>
      </c>
      <c r="D27" s="38"/>
      <c r="E27" s="40" t="s">
        <v>112</v>
      </c>
      <c r="F27" s="42" t="s">
        <v>274</v>
      </c>
      <c r="G27" s="38"/>
      <c r="H27" s="154" t="s">
        <v>113</v>
      </c>
      <c r="I27" s="154"/>
      <c r="J27" s="43" t="s">
        <v>275</v>
      </c>
      <c r="K27" s="38"/>
      <c r="L27" s="38"/>
      <c r="M27" s="38"/>
    </row>
    <row r="28" spans="1:13" ht="18" customHeight="1" x14ac:dyDescent="0.4">
      <c r="A28" s="38"/>
      <c r="B28" s="40" t="s">
        <v>114</v>
      </c>
      <c r="C28" s="44">
        <v>3569.84</v>
      </c>
      <c r="D28" s="38"/>
      <c r="E28" s="40" t="s">
        <v>115</v>
      </c>
      <c r="F28" s="90">
        <f>C28+J33</f>
        <v>5384.84</v>
      </c>
      <c r="G28" s="38"/>
      <c r="H28" s="38"/>
      <c r="I28" s="38"/>
      <c r="J28" s="38"/>
      <c r="K28" s="38"/>
      <c r="L28" s="38"/>
      <c r="M28" s="38"/>
    </row>
    <row r="29" spans="1:13" ht="10.9" customHeight="1" x14ac:dyDescent="0.4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x14ac:dyDescent="0.4">
      <c r="A30" s="37"/>
      <c r="B30" s="46" t="s">
        <v>5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0.9" customHeight="1" x14ac:dyDescent="0.4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30" x14ac:dyDescent="0.4">
      <c r="A32" s="37"/>
      <c r="B32" s="47" t="s">
        <v>116</v>
      </c>
      <c r="C32" s="47" t="s">
        <v>131</v>
      </c>
      <c r="D32" s="47" t="s">
        <v>117</v>
      </c>
      <c r="E32" s="158" t="s">
        <v>3</v>
      </c>
      <c r="F32" s="158"/>
      <c r="G32" s="47" t="s">
        <v>1</v>
      </c>
      <c r="H32" s="47" t="s">
        <v>11</v>
      </c>
      <c r="I32" s="47" t="s">
        <v>154</v>
      </c>
      <c r="J32" s="47" t="s">
        <v>4</v>
      </c>
      <c r="K32" s="47" t="s">
        <v>2</v>
      </c>
      <c r="L32" s="47" t="s">
        <v>118</v>
      </c>
      <c r="M32" s="37"/>
    </row>
    <row r="33" spans="1:13" ht="18" customHeight="1" x14ac:dyDescent="0.4">
      <c r="A33" s="48"/>
      <c r="B33" s="87">
        <v>45657</v>
      </c>
      <c r="C33" s="88">
        <v>1100</v>
      </c>
      <c r="D33" s="88">
        <v>11039</v>
      </c>
      <c r="E33" s="165" t="s">
        <v>276</v>
      </c>
      <c r="F33" s="165"/>
      <c r="G33" s="88"/>
      <c r="H33" s="89"/>
      <c r="I33" s="89"/>
      <c r="J33" s="90">
        <v>1815</v>
      </c>
      <c r="K33" s="91"/>
      <c r="L33" s="92" t="s">
        <v>276</v>
      </c>
      <c r="M33" s="48"/>
    </row>
    <row r="34" spans="1:13" ht="18" customHeight="1" x14ac:dyDescent="0.4">
      <c r="A34" s="48"/>
      <c r="B34" s="49"/>
      <c r="C34" s="50"/>
      <c r="D34" s="50"/>
      <c r="E34" s="166"/>
      <c r="F34" s="166"/>
      <c r="G34" s="50"/>
      <c r="H34" s="51"/>
      <c r="I34" s="51"/>
      <c r="J34" s="45"/>
      <c r="K34" s="52"/>
      <c r="L34" s="53"/>
      <c r="M34" s="48"/>
    </row>
    <row r="35" spans="1:13" ht="10.9" customHeight="1" x14ac:dyDescent="0.4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 x14ac:dyDescent="0.4">
      <c r="B36" s="1"/>
      <c r="D36" s="1"/>
      <c r="E36" s="1"/>
    </row>
    <row r="37" spans="1:13" ht="18" customHeight="1" x14ac:dyDescent="0.4">
      <c r="A37" s="2" t="s">
        <v>10</v>
      </c>
      <c r="B37" s="2" t="s">
        <v>132</v>
      </c>
      <c r="D37" s="1"/>
      <c r="E37" s="1"/>
    </row>
    <row r="38" spans="1:13" ht="18" customHeight="1" x14ac:dyDescent="0.4">
      <c r="B38" s="155" t="s">
        <v>14</v>
      </c>
      <c r="C38" s="156"/>
      <c r="D38" s="156"/>
      <c r="E38" s="156"/>
      <c r="F38" s="156"/>
      <c r="G38" s="156"/>
      <c r="H38" s="156"/>
      <c r="I38" s="156"/>
      <c r="J38" s="156"/>
      <c r="K38" s="18" t="s">
        <v>15</v>
      </c>
    </row>
    <row r="39" spans="1:13" ht="18" customHeight="1" x14ac:dyDescent="0.4">
      <c r="B39" s="158" t="s">
        <v>16</v>
      </c>
      <c r="C39" s="158"/>
      <c r="D39" s="158"/>
      <c r="E39" s="158"/>
      <c r="F39" s="158" t="s">
        <v>13</v>
      </c>
      <c r="G39" s="158" t="s">
        <v>3</v>
      </c>
      <c r="H39" s="158"/>
      <c r="I39" s="158"/>
      <c r="J39" s="158" t="s">
        <v>6</v>
      </c>
      <c r="K39" s="158" t="s">
        <v>7</v>
      </c>
    </row>
    <row r="40" spans="1:13" ht="18" customHeight="1" x14ac:dyDescent="0.4">
      <c r="B40" s="47" t="s">
        <v>78</v>
      </c>
      <c r="C40" s="159" t="s">
        <v>79</v>
      </c>
      <c r="D40" s="160"/>
      <c r="E40" s="220"/>
      <c r="F40" s="158"/>
      <c r="G40" s="158"/>
      <c r="H40" s="158"/>
      <c r="I40" s="158"/>
      <c r="J40" s="158"/>
      <c r="K40" s="158"/>
    </row>
    <row r="41" spans="1:13" ht="18" customHeight="1" x14ac:dyDescent="0.4">
      <c r="B41" s="134">
        <v>1050</v>
      </c>
      <c r="C41" s="163" t="str">
        <f>_xlfn.XLOOKUP(B41,'H 6 aanwijzingen'!$A$19:$A$100,'H 6 aanwijzingen'!$B$19:$B$100,"",1)</f>
        <v>Rabobank</v>
      </c>
      <c r="D41" s="163"/>
      <c r="E41" s="163"/>
      <c r="F41" s="135"/>
      <c r="G41" s="157" t="s">
        <v>276</v>
      </c>
      <c r="H41" s="157"/>
      <c r="I41" s="157"/>
      <c r="J41" s="84">
        <v>1815</v>
      </c>
      <c r="K41" s="85"/>
    </row>
    <row r="42" spans="1:13" ht="18" customHeight="1" x14ac:dyDescent="0.4">
      <c r="B42" s="134">
        <v>1100</v>
      </c>
      <c r="C42" s="163" t="str">
        <f>_xlfn.XLOOKUP(B42,'H 6 aanwijzingen'!$A$19:$A$100,'H 6 aanwijzingen'!$B$19:$B$100,"",1)</f>
        <v>Debiteuren</v>
      </c>
      <c r="D42" s="163"/>
      <c r="E42" s="163"/>
      <c r="F42" s="135">
        <v>11039</v>
      </c>
      <c r="G42" s="157" t="s">
        <v>276</v>
      </c>
      <c r="H42" s="157"/>
      <c r="I42" s="157"/>
      <c r="J42" s="84"/>
      <c r="K42" s="85">
        <v>1815</v>
      </c>
    </row>
    <row r="43" spans="1:13" ht="18" customHeight="1" x14ac:dyDescent="0.4">
      <c r="B43" s="134"/>
      <c r="C43" s="163" t="str">
        <f>_xlfn.XLOOKUP(B43,'H 6 aanwijzingen'!$A$19:$A$100,'H 6 aanwijzingen'!$B$19:$B$100,"",1)</f>
        <v/>
      </c>
      <c r="D43" s="163"/>
      <c r="E43" s="163"/>
      <c r="F43" s="135"/>
      <c r="G43" s="164"/>
      <c r="H43" s="164"/>
      <c r="I43" s="164"/>
      <c r="J43" s="136"/>
      <c r="K43" s="137"/>
    </row>
    <row r="44" spans="1:13" ht="18" customHeight="1" x14ac:dyDescent="0.4">
      <c r="B44" s="1"/>
      <c r="D44" s="1"/>
      <c r="E44" s="1"/>
    </row>
    <row r="45" spans="1:13" ht="18" customHeight="1" x14ac:dyDescent="0.4">
      <c r="A45" s="2" t="s">
        <v>133</v>
      </c>
      <c r="B45" s="2" t="s">
        <v>277</v>
      </c>
      <c r="D45" s="1"/>
      <c r="E45" s="1"/>
    </row>
    <row r="46" spans="1:13" ht="19.899999999999999" customHeight="1" x14ac:dyDescent="0.4">
      <c r="B46" s="159" t="s">
        <v>134</v>
      </c>
      <c r="C46" s="160"/>
      <c r="D46" s="160"/>
      <c r="E46" s="160"/>
      <c r="F46" s="160"/>
      <c r="G46" s="160"/>
      <c r="H46" s="160"/>
      <c r="I46" s="140" t="s">
        <v>135</v>
      </c>
    </row>
    <row r="47" spans="1:13" ht="30" x14ac:dyDescent="0.4">
      <c r="B47" s="55" t="s">
        <v>116</v>
      </c>
      <c r="C47" s="55" t="s">
        <v>0</v>
      </c>
      <c r="D47" s="55" t="s">
        <v>127</v>
      </c>
      <c r="E47" s="161" t="s">
        <v>3</v>
      </c>
      <c r="F47" s="161"/>
      <c r="G47" s="161"/>
      <c r="H47" s="55" t="s">
        <v>6</v>
      </c>
      <c r="I47" s="55" t="s">
        <v>7</v>
      </c>
    </row>
    <row r="48" spans="1:13" ht="18" customHeight="1" x14ac:dyDescent="0.4">
      <c r="B48" s="111">
        <v>45596</v>
      </c>
      <c r="C48" s="101">
        <v>90</v>
      </c>
      <c r="D48" s="101" t="s">
        <v>278</v>
      </c>
      <c r="E48" s="162" t="s">
        <v>200</v>
      </c>
      <c r="F48" s="162"/>
      <c r="G48" s="162"/>
      <c r="H48" s="85">
        <v>500</v>
      </c>
      <c r="I48" s="85"/>
    </row>
    <row r="49" spans="1:9" ht="18" customHeight="1" x14ac:dyDescent="0.4">
      <c r="B49" s="111">
        <v>45626</v>
      </c>
      <c r="C49" s="101">
        <v>90</v>
      </c>
      <c r="D49" s="101" t="s">
        <v>279</v>
      </c>
      <c r="E49" s="157" t="s">
        <v>201</v>
      </c>
      <c r="F49" s="157"/>
      <c r="G49" s="157"/>
      <c r="H49" s="85">
        <v>500</v>
      </c>
      <c r="I49" s="85"/>
    </row>
    <row r="50" spans="1:9" ht="18" customHeight="1" x14ac:dyDescent="0.4">
      <c r="B50" s="111">
        <v>45657</v>
      </c>
      <c r="C50" s="101">
        <v>90</v>
      </c>
      <c r="D50" s="101" t="s">
        <v>279</v>
      </c>
      <c r="E50" s="162" t="s">
        <v>202</v>
      </c>
      <c r="F50" s="162"/>
      <c r="G50" s="162"/>
      <c r="H50" s="85">
        <v>500</v>
      </c>
      <c r="I50" s="72"/>
    </row>
    <row r="51" spans="1:9" ht="18" customHeight="1" x14ac:dyDescent="0.4">
      <c r="B51" s="111">
        <v>45657</v>
      </c>
      <c r="C51" s="101">
        <v>60</v>
      </c>
      <c r="D51" s="101" t="s">
        <v>276</v>
      </c>
      <c r="E51" s="157" t="s">
        <v>199</v>
      </c>
      <c r="F51" s="157"/>
      <c r="G51" s="157"/>
      <c r="H51" s="85"/>
      <c r="I51" s="84">
        <v>1500</v>
      </c>
    </row>
    <row r="52" spans="1:9" ht="18" customHeight="1" x14ac:dyDescent="0.4">
      <c r="B52" s="111"/>
      <c r="C52" s="101"/>
      <c r="D52" s="101"/>
      <c r="E52" s="162" t="s">
        <v>186</v>
      </c>
      <c r="F52" s="162"/>
      <c r="G52" s="162"/>
      <c r="H52" s="99">
        <f>SUM(H48:H51)</f>
        <v>1500</v>
      </c>
      <c r="I52" s="99">
        <f>SUM(I48:I51)</f>
        <v>1500</v>
      </c>
    </row>
    <row r="53" spans="1:9" ht="18" customHeight="1" x14ac:dyDescent="0.4">
      <c r="B53" s="54"/>
      <c r="C53" s="35"/>
      <c r="D53" s="35"/>
      <c r="E53" s="167"/>
      <c r="F53" s="167"/>
      <c r="G53" s="167"/>
      <c r="H53" s="32"/>
      <c r="I53" s="31"/>
    </row>
    <row r="54" spans="1:9" ht="18" customHeight="1" x14ac:dyDescent="0.4">
      <c r="B54" s="54"/>
      <c r="C54" s="35"/>
      <c r="D54" s="35"/>
      <c r="E54" s="174"/>
      <c r="F54" s="174"/>
      <c r="G54" s="174"/>
      <c r="H54" s="57"/>
      <c r="I54" s="57"/>
    </row>
    <row r="55" spans="1:9" x14ac:dyDescent="0.4">
      <c r="B55" s="1"/>
      <c r="D55" s="1"/>
      <c r="E55" s="1"/>
    </row>
    <row r="56" spans="1:9" x14ac:dyDescent="0.4">
      <c r="A56" s="2" t="s">
        <v>136</v>
      </c>
      <c r="B56" s="22" t="s">
        <v>295</v>
      </c>
      <c r="D56" s="1"/>
      <c r="E56" s="1"/>
    </row>
    <row r="57" spans="1:9" ht="19.5" customHeight="1" x14ac:dyDescent="0.4">
      <c r="B57" s="159" t="s">
        <v>296</v>
      </c>
      <c r="C57" s="160"/>
      <c r="D57" s="160"/>
      <c r="E57" s="160"/>
      <c r="F57" s="160"/>
      <c r="G57" s="160"/>
      <c r="H57" s="160"/>
      <c r="I57" s="140" t="s">
        <v>135</v>
      </c>
    </row>
    <row r="58" spans="1:9" ht="30" x14ac:dyDescent="0.4">
      <c r="B58" s="67" t="s">
        <v>116</v>
      </c>
      <c r="C58" s="67" t="s">
        <v>0</v>
      </c>
      <c r="D58" s="67" t="s">
        <v>127</v>
      </c>
      <c r="E58" s="175" t="s">
        <v>3</v>
      </c>
      <c r="F58" s="175"/>
      <c r="G58" s="175"/>
      <c r="H58" s="67" t="s">
        <v>6</v>
      </c>
      <c r="I58" s="67" t="s">
        <v>7</v>
      </c>
    </row>
    <row r="59" spans="1:9" ht="18" customHeight="1" x14ac:dyDescent="0.4">
      <c r="B59" s="126">
        <v>45596</v>
      </c>
      <c r="C59" s="127">
        <v>90</v>
      </c>
      <c r="D59" s="128" t="s">
        <v>278</v>
      </c>
      <c r="E59" s="176" t="s">
        <v>200</v>
      </c>
      <c r="F59" s="177"/>
      <c r="G59" s="178"/>
      <c r="H59" s="133"/>
      <c r="I59" s="130">
        <v>500</v>
      </c>
    </row>
    <row r="60" spans="1:9" ht="18" customHeight="1" x14ac:dyDescent="0.4">
      <c r="B60" s="93">
        <v>45626</v>
      </c>
      <c r="C60" s="94">
        <v>90</v>
      </c>
      <c r="D60" s="95" t="s">
        <v>279</v>
      </c>
      <c r="E60" s="157" t="s">
        <v>201</v>
      </c>
      <c r="F60" s="157"/>
      <c r="G60" s="157"/>
      <c r="H60" s="100"/>
      <c r="I60" s="85">
        <v>500</v>
      </c>
    </row>
    <row r="61" spans="1:9" ht="18" customHeight="1" x14ac:dyDescent="0.4">
      <c r="B61" s="93">
        <v>45657</v>
      </c>
      <c r="C61" s="94">
        <v>90</v>
      </c>
      <c r="D61" s="95" t="s">
        <v>279</v>
      </c>
      <c r="E61" s="144" t="s">
        <v>202</v>
      </c>
      <c r="F61" s="145"/>
      <c r="G61" s="146"/>
      <c r="H61" s="100"/>
      <c r="I61" s="85">
        <v>500</v>
      </c>
    </row>
    <row r="62" spans="1:9" ht="18" customHeight="1" x14ac:dyDescent="0.4">
      <c r="B62" s="96">
        <v>45657</v>
      </c>
      <c r="C62" s="97"/>
      <c r="D62" s="98"/>
      <c r="E62" s="157" t="s">
        <v>203</v>
      </c>
      <c r="F62" s="157"/>
      <c r="G62" s="157"/>
      <c r="H62" s="85">
        <v>1500</v>
      </c>
      <c r="I62" s="84"/>
    </row>
    <row r="63" spans="1:9" ht="18" customHeight="1" x14ac:dyDescent="0.4">
      <c r="B63" s="93"/>
      <c r="C63" s="94"/>
      <c r="D63" s="95"/>
      <c r="E63" s="144" t="s">
        <v>186</v>
      </c>
      <c r="F63" s="145"/>
      <c r="G63" s="146"/>
      <c r="H63" s="99">
        <f>SUM(H59:H62)</f>
        <v>1500</v>
      </c>
      <c r="I63" s="99">
        <f>SUM(I59:I62)</f>
        <v>1500</v>
      </c>
    </row>
    <row r="64" spans="1:9" ht="18" customHeight="1" x14ac:dyDescent="0.4">
      <c r="B64" s="56"/>
      <c r="C64" s="33"/>
      <c r="D64" s="34"/>
      <c r="E64" s="167"/>
      <c r="F64" s="167"/>
      <c r="G64" s="167"/>
      <c r="H64" s="32"/>
      <c r="I64" s="31"/>
    </row>
    <row r="65" spans="1:12" ht="18" customHeight="1" x14ac:dyDescent="0.4">
      <c r="B65" s="28"/>
      <c r="C65" s="29"/>
      <c r="D65" s="30"/>
      <c r="E65" s="168"/>
      <c r="F65" s="169"/>
      <c r="G65" s="170"/>
      <c r="H65" s="57"/>
      <c r="I65" s="57"/>
    </row>
    <row r="66" spans="1:12" x14ac:dyDescent="0.4">
      <c r="B66" s="1"/>
      <c r="D66" s="1"/>
      <c r="E66" s="1"/>
    </row>
    <row r="67" spans="1:12" x14ac:dyDescent="0.4">
      <c r="B67" s="1"/>
      <c r="D67" s="1"/>
      <c r="E67" s="1"/>
    </row>
    <row r="68" spans="1:12" x14ac:dyDescent="0.4">
      <c r="B68" s="1" t="s">
        <v>137</v>
      </c>
      <c r="D68" s="1"/>
      <c r="E68" s="1"/>
    </row>
    <row r="69" spans="1:12" x14ac:dyDescent="0.4">
      <c r="A69" s="2" t="s">
        <v>8</v>
      </c>
      <c r="B69" s="2" t="s">
        <v>138</v>
      </c>
      <c r="D69" s="1"/>
      <c r="E69" s="1"/>
    </row>
    <row r="70" spans="1:12" ht="10.9" customHeight="1" x14ac:dyDescent="0.4">
      <c r="A70" s="38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x14ac:dyDescent="0.4">
      <c r="A71" s="38"/>
      <c r="B71" s="39" t="s">
        <v>139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2" ht="10.9" customHeight="1" x14ac:dyDescent="0.4">
      <c r="A72" s="38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 ht="18" customHeight="1" x14ac:dyDescent="0.4">
      <c r="A73" s="38"/>
      <c r="B73" s="58" t="s">
        <v>140</v>
      </c>
      <c r="C73" s="101">
        <v>14050</v>
      </c>
      <c r="D73" s="171" t="s">
        <v>204</v>
      </c>
      <c r="E73" s="171"/>
      <c r="F73" s="171"/>
      <c r="G73" s="38"/>
      <c r="H73" s="38"/>
      <c r="I73" s="38"/>
      <c r="J73" s="38"/>
      <c r="K73" s="38"/>
      <c r="L73" s="38"/>
    </row>
    <row r="74" spans="1:12" ht="10.9" customHeight="1" x14ac:dyDescent="0.4">
      <c r="A74" s="38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ht="18" customHeight="1" x14ac:dyDescent="0.4">
      <c r="A75" s="38"/>
      <c r="B75" s="58" t="s">
        <v>0</v>
      </c>
      <c r="C75" s="59">
        <v>50</v>
      </c>
      <c r="D75" s="48"/>
      <c r="E75" s="172" t="s">
        <v>112</v>
      </c>
      <c r="F75" s="173"/>
      <c r="G75" s="59" t="s">
        <v>280</v>
      </c>
      <c r="H75" s="60"/>
      <c r="I75" s="172" t="s">
        <v>113</v>
      </c>
      <c r="J75" s="172"/>
      <c r="K75" s="59" t="s">
        <v>281</v>
      </c>
      <c r="L75" s="38"/>
    </row>
    <row r="76" spans="1:12" ht="18" customHeight="1" x14ac:dyDescent="0.4">
      <c r="A76" s="38"/>
      <c r="B76" s="58" t="s">
        <v>3</v>
      </c>
      <c r="C76" s="102" t="s">
        <v>205</v>
      </c>
      <c r="D76" s="48"/>
      <c r="E76" s="172" t="s">
        <v>141</v>
      </c>
      <c r="F76" s="173"/>
      <c r="G76" s="103" t="s">
        <v>206</v>
      </c>
      <c r="H76" s="48"/>
      <c r="I76" s="172" t="s">
        <v>142</v>
      </c>
      <c r="J76" s="172"/>
      <c r="K76" s="87">
        <v>45383</v>
      </c>
      <c r="L76" s="38"/>
    </row>
    <row r="77" spans="1:12" ht="18" customHeight="1" x14ac:dyDescent="0.4">
      <c r="A77" s="38"/>
      <c r="B77" s="58" t="s">
        <v>143</v>
      </c>
      <c r="C77" s="87">
        <v>45387</v>
      </c>
      <c r="D77" s="61"/>
      <c r="E77" s="172" t="s">
        <v>144</v>
      </c>
      <c r="F77" s="173"/>
      <c r="G77" s="92" t="s">
        <v>207</v>
      </c>
      <c r="H77" s="62"/>
      <c r="I77" s="172" t="s">
        <v>4</v>
      </c>
      <c r="J77" s="172"/>
      <c r="K77" s="90">
        <f>J82</f>
        <v>1320</v>
      </c>
      <c r="L77" s="38" t="s">
        <v>145</v>
      </c>
    </row>
    <row r="78" spans="1:12" ht="10.9" customHeight="1" x14ac:dyDescent="0.4">
      <c r="A78" s="38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 x14ac:dyDescent="0.4">
      <c r="A79" s="38"/>
      <c r="B79" s="63" t="s">
        <v>5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2" ht="10.9" customHeight="1" x14ac:dyDescent="0.4">
      <c r="A80" s="38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ht="30" x14ac:dyDescent="0.4">
      <c r="A81" s="48"/>
      <c r="B81" s="47" t="s">
        <v>131</v>
      </c>
      <c r="C81" s="193" t="s">
        <v>3</v>
      </c>
      <c r="D81" s="194"/>
      <c r="E81" s="194"/>
      <c r="F81" s="195"/>
      <c r="G81" s="47" t="s">
        <v>1</v>
      </c>
      <c r="H81" s="47" t="s">
        <v>11</v>
      </c>
      <c r="I81" s="47" t="s">
        <v>155</v>
      </c>
      <c r="J81" s="47" t="s">
        <v>4</v>
      </c>
      <c r="K81" s="47" t="s">
        <v>2</v>
      </c>
      <c r="L81" s="48"/>
    </row>
    <row r="82" spans="1:12" ht="18" customHeight="1" x14ac:dyDescent="0.4">
      <c r="A82" s="38"/>
      <c r="B82" s="88">
        <v>1240</v>
      </c>
      <c r="C82" s="179" t="s">
        <v>297</v>
      </c>
      <c r="D82" s="180"/>
      <c r="E82" s="180"/>
      <c r="F82" s="181"/>
      <c r="G82" s="88"/>
      <c r="H82" s="89"/>
      <c r="I82" s="89"/>
      <c r="J82" s="104">
        <v>1320</v>
      </c>
      <c r="K82" s="104"/>
      <c r="L82" s="38"/>
    </row>
    <row r="83" spans="1:12" ht="18" customHeight="1" x14ac:dyDescent="0.4">
      <c r="A83" s="38"/>
      <c r="B83" s="50"/>
      <c r="C83" s="182"/>
      <c r="D83" s="183"/>
      <c r="E83" s="183"/>
      <c r="F83" s="184"/>
      <c r="G83" s="50"/>
      <c r="H83" s="51"/>
      <c r="I83" s="51"/>
      <c r="J83" s="64"/>
      <c r="K83" s="64"/>
      <c r="L83" s="38"/>
    </row>
    <row r="84" spans="1:12" ht="10.9" customHeight="1" x14ac:dyDescent="0.4">
      <c r="A84" s="38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4">
      <c r="B85" s="1"/>
      <c r="D85" s="1"/>
      <c r="E85" s="1"/>
    </row>
    <row r="86" spans="1:12" ht="18" customHeight="1" x14ac:dyDescent="0.4">
      <c r="A86" s="2" t="s">
        <v>12</v>
      </c>
      <c r="B86" s="2" t="s">
        <v>146</v>
      </c>
      <c r="D86" s="1"/>
      <c r="E86" s="1"/>
    </row>
    <row r="87" spans="1:12" ht="18" customHeight="1" x14ac:dyDescent="0.4">
      <c r="B87" s="155" t="s">
        <v>14</v>
      </c>
      <c r="C87" s="156"/>
      <c r="D87" s="156"/>
      <c r="E87" s="156"/>
      <c r="F87" s="156"/>
      <c r="G87" s="156"/>
      <c r="H87" s="156"/>
      <c r="I87" s="156"/>
      <c r="J87" s="156"/>
      <c r="K87" s="18" t="s">
        <v>15</v>
      </c>
    </row>
    <row r="88" spans="1:12" ht="18" customHeight="1" x14ac:dyDescent="0.4">
      <c r="B88" s="185" t="s">
        <v>16</v>
      </c>
      <c r="C88" s="186"/>
      <c r="D88" s="186"/>
      <c r="E88" s="187"/>
      <c r="F88" s="188" t="s">
        <v>13</v>
      </c>
      <c r="G88" s="190" t="s">
        <v>3</v>
      </c>
      <c r="H88" s="191"/>
      <c r="I88" s="192"/>
      <c r="J88" s="196" t="s">
        <v>6</v>
      </c>
      <c r="K88" s="218" t="s">
        <v>7</v>
      </c>
    </row>
    <row r="89" spans="1:12" ht="18" customHeight="1" x14ac:dyDescent="0.4">
      <c r="B89" s="26" t="s">
        <v>78</v>
      </c>
      <c r="C89" s="12" t="s">
        <v>79</v>
      </c>
      <c r="D89" s="12"/>
      <c r="E89" s="27"/>
      <c r="F89" s="189"/>
      <c r="G89" s="193"/>
      <c r="H89" s="194"/>
      <c r="I89" s="195"/>
      <c r="J89" s="197"/>
      <c r="K89" s="219"/>
    </row>
    <row r="90" spans="1:12" ht="18" customHeight="1" x14ac:dyDescent="0.4">
      <c r="B90" s="13">
        <v>1240</v>
      </c>
      <c r="C90" s="210" t="str">
        <f>_xlfn.XLOOKUP(B90,'H 6 aanwijzingen'!$A$19:$A$100,'H 6 aanwijzingen'!$B$19:$B$100,"",1)</f>
        <v>Vooruitbetaalde bedragen</v>
      </c>
      <c r="D90" s="211"/>
      <c r="E90" s="212"/>
      <c r="F90" s="101"/>
      <c r="G90" s="157" t="s">
        <v>297</v>
      </c>
      <c r="H90" s="157"/>
      <c r="I90" s="157"/>
      <c r="J90" s="84">
        <v>1320</v>
      </c>
      <c r="K90" s="85"/>
    </row>
    <row r="91" spans="1:12" ht="18" customHeight="1" x14ac:dyDescent="0.4">
      <c r="B91" s="13">
        <v>1400</v>
      </c>
      <c r="C91" s="210" t="str">
        <f>_xlfn.XLOOKUP(B91,'H 6 aanwijzingen'!$A$19:$A$100,'H 6 aanwijzingen'!$B$19:$B$100,"",1)</f>
        <v>Crediteuren</v>
      </c>
      <c r="D91" s="211"/>
      <c r="E91" s="212"/>
      <c r="F91" s="101">
        <v>14050</v>
      </c>
      <c r="G91" s="157" t="s">
        <v>207</v>
      </c>
      <c r="H91" s="157"/>
      <c r="I91" s="157"/>
      <c r="J91" s="84"/>
      <c r="K91" s="85">
        <v>1320</v>
      </c>
    </row>
    <row r="92" spans="1:12" ht="18" customHeight="1" x14ac:dyDescent="0.4">
      <c r="B92" s="13"/>
      <c r="C92" s="210" t="str">
        <f>_xlfn.XLOOKUP(B92,'H 6 aanwijzingen'!$A$19:$A$100,'H 6 aanwijzingen'!$B$19:$B$100,"",1)</f>
        <v/>
      </c>
      <c r="D92" s="211"/>
      <c r="E92" s="212"/>
      <c r="F92" s="14"/>
      <c r="G92" s="151"/>
      <c r="H92" s="152"/>
      <c r="I92" s="153"/>
      <c r="J92" s="15"/>
      <c r="K92" s="16"/>
    </row>
    <row r="93" spans="1:12" ht="18" customHeight="1" x14ac:dyDescent="0.4">
      <c r="B93" s="13"/>
      <c r="C93" s="210" t="str">
        <f>_xlfn.XLOOKUP(B93,'H 6 aanwijzingen'!$A$19:$A$100,'H 6 aanwijzingen'!$B$19:$B$100,"",1)</f>
        <v/>
      </c>
      <c r="D93" s="211"/>
      <c r="E93" s="212"/>
      <c r="F93" s="14"/>
      <c r="G93" s="148"/>
      <c r="H93" s="149"/>
      <c r="I93" s="150"/>
      <c r="J93" s="15"/>
      <c r="K93" s="16"/>
    </row>
    <row r="94" spans="1:12" ht="18" customHeight="1" x14ac:dyDescent="0.4">
      <c r="B94" s="19"/>
      <c r="C94" s="20"/>
      <c r="D94" s="20"/>
      <c r="E94" s="20"/>
      <c r="F94" s="21"/>
      <c r="G94" s="68"/>
      <c r="H94" s="68"/>
      <c r="I94" s="68"/>
      <c r="J94" s="17"/>
      <c r="K94" s="23"/>
    </row>
    <row r="95" spans="1:12" ht="18" customHeight="1" x14ac:dyDescent="0.4">
      <c r="A95" s="2" t="s">
        <v>9</v>
      </c>
      <c r="B95" s="2" t="s">
        <v>132</v>
      </c>
      <c r="D95" s="1"/>
      <c r="E95" s="1"/>
    </row>
    <row r="96" spans="1:12" ht="18" customHeight="1" x14ac:dyDescent="0.4">
      <c r="B96" s="155" t="s">
        <v>14</v>
      </c>
      <c r="C96" s="156"/>
      <c r="D96" s="156"/>
      <c r="E96" s="156"/>
      <c r="F96" s="156"/>
      <c r="G96" s="156"/>
      <c r="H96" s="156"/>
      <c r="I96" s="156"/>
      <c r="J96" s="156"/>
      <c r="K96" s="18" t="s">
        <v>15</v>
      </c>
    </row>
    <row r="97" spans="1:11" ht="18" customHeight="1" x14ac:dyDescent="0.4">
      <c r="B97" s="158" t="s">
        <v>16</v>
      </c>
      <c r="C97" s="158"/>
      <c r="D97" s="158"/>
      <c r="E97" s="158"/>
      <c r="F97" s="158" t="s">
        <v>13</v>
      </c>
      <c r="G97" s="158" t="s">
        <v>3</v>
      </c>
      <c r="H97" s="158"/>
      <c r="I97" s="158"/>
      <c r="J97" s="158" t="s">
        <v>6</v>
      </c>
      <c r="K97" s="158" t="s">
        <v>7</v>
      </c>
    </row>
    <row r="98" spans="1:11" ht="18" customHeight="1" x14ac:dyDescent="0.4">
      <c r="B98" s="47" t="s">
        <v>78</v>
      </c>
      <c r="C98" s="12" t="s">
        <v>79</v>
      </c>
      <c r="D98" s="12"/>
      <c r="E98" s="27"/>
      <c r="F98" s="158"/>
      <c r="G98" s="158"/>
      <c r="H98" s="158"/>
      <c r="I98" s="158"/>
      <c r="J98" s="158"/>
      <c r="K98" s="158"/>
    </row>
    <row r="99" spans="1:11" ht="18" customHeight="1" x14ac:dyDescent="0.4">
      <c r="B99" s="131">
        <v>1055</v>
      </c>
      <c r="C99" s="214" t="str">
        <f>_xlfn.XLOOKUP(B99,'H 6 aanwijzingen'!$A$19:$A$100,'H 6 aanwijzingen'!$B$19:$B$100,"",1)</f>
        <v>Knab-bank</v>
      </c>
      <c r="D99" s="215"/>
      <c r="E99" s="216"/>
      <c r="F99" s="132"/>
      <c r="G99" s="147" t="s">
        <v>208</v>
      </c>
      <c r="H99" s="147"/>
      <c r="I99" s="147"/>
      <c r="J99" s="129"/>
      <c r="K99" s="130">
        <v>1320</v>
      </c>
    </row>
    <row r="100" spans="1:11" ht="18" customHeight="1" x14ac:dyDescent="0.4">
      <c r="B100" s="13">
        <v>1400</v>
      </c>
      <c r="C100" s="210" t="str">
        <f>_xlfn.XLOOKUP(B100,'H 6 aanwijzingen'!$A$19:$A$100,'H 6 aanwijzingen'!$B$19:$B$100,"",1)</f>
        <v>Crediteuren</v>
      </c>
      <c r="D100" s="211"/>
      <c r="E100" s="212"/>
      <c r="F100" s="101">
        <v>14050</v>
      </c>
      <c r="G100" s="157" t="s">
        <v>207</v>
      </c>
      <c r="H100" s="157"/>
      <c r="I100" s="157"/>
      <c r="J100" s="84">
        <v>1320</v>
      </c>
      <c r="K100" s="85"/>
    </row>
    <row r="101" spans="1:11" ht="18" customHeight="1" x14ac:dyDescent="0.4">
      <c r="B101" s="13"/>
      <c r="C101" s="210" t="str">
        <f>_xlfn.XLOOKUP(B101,'H 6 aanwijzingen'!$A$19:$A$100,'H 6 aanwijzingen'!$B$19:$B$100,"",1)</f>
        <v/>
      </c>
      <c r="D101" s="211"/>
      <c r="E101" s="212"/>
      <c r="F101" s="14"/>
      <c r="G101" s="151"/>
      <c r="H101" s="152"/>
      <c r="I101" s="153"/>
      <c r="J101" s="15"/>
      <c r="K101" s="16"/>
    </row>
    <row r="102" spans="1:11" ht="18" customHeight="1" x14ac:dyDescent="0.4">
      <c r="B102" s="13"/>
      <c r="C102" s="210" t="str">
        <f>_xlfn.XLOOKUP(B102,'H 6 aanwijzingen'!$A$19:$A$100,'H 6 aanwijzingen'!$B$19:$B$100,"",1)</f>
        <v/>
      </c>
      <c r="D102" s="211"/>
      <c r="E102" s="212"/>
      <c r="F102" s="14"/>
      <c r="G102" s="148"/>
      <c r="H102" s="149"/>
      <c r="I102" s="150"/>
      <c r="J102" s="15"/>
      <c r="K102" s="16"/>
    </row>
    <row r="103" spans="1:11" ht="18" customHeight="1" x14ac:dyDescent="0.4">
      <c r="B103" s="19"/>
      <c r="C103" s="20"/>
      <c r="D103" s="20"/>
      <c r="E103" s="20"/>
      <c r="F103" s="21"/>
      <c r="G103" s="68"/>
      <c r="H103" s="68"/>
      <c r="I103" s="68"/>
      <c r="J103" s="17"/>
      <c r="K103" s="23"/>
    </row>
    <row r="104" spans="1:11" ht="18" customHeight="1" x14ac:dyDescent="0.4">
      <c r="A104" s="2" t="s">
        <v>10</v>
      </c>
      <c r="B104" s="2" t="s">
        <v>282</v>
      </c>
      <c r="D104" s="1"/>
      <c r="E104" s="1"/>
    </row>
    <row r="105" spans="1:11" ht="18" customHeight="1" x14ac:dyDescent="0.4">
      <c r="B105" s="155" t="s">
        <v>14</v>
      </c>
      <c r="C105" s="156"/>
      <c r="D105" s="156"/>
      <c r="E105" s="156"/>
      <c r="F105" s="156"/>
      <c r="G105" s="156"/>
      <c r="H105" s="156"/>
      <c r="I105" s="156"/>
      <c r="J105" s="156"/>
      <c r="K105" s="18" t="s">
        <v>15</v>
      </c>
    </row>
    <row r="106" spans="1:11" ht="18" customHeight="1" x14ac:dyDescent="0.4">
      <c r="B106" s="189" t="s">
        <v>16</v>
      </c>
      <c r="C106" s="198"/>
      <c r="D106" s="198"/>
      <c r="E106" s="197"/>
      <c r="F106" s="199" t="s">
        <v>13</v>
      </c>
      <c r="G106" s="200" t="s">
        <v>3</v>
      </c>
      <c r="H106" s="201"/>
      <c r="I106" s="202"/>
      <c r="J106" s="203" t="s">
        <v>6</v>
      </c>
      <c r="K106" s="221" t="s">
        <v>7</v>
      </c>
    </row>
    <row r="107" spans="1:11" ht="18" customHeight="1" x14ac:dyDescent="0.4">
      <c r="B107" s="26" t="s">
        <v>78</v>
      </c>
      <c r="C107" s="12" t="s">
        <v>79</v>
      </c>
      <c r="D107" s="12"/>
      <c r="E107" s="27"/>
      <c r="F107" s="189"/>
      <c r="G107" s="193"/>
      <c r="H107" s="194"/>
      <c r="I107" s="195"/>
      <c r="J107" s="197"/>
      <c r="K107" s="219"/>
    </row>
    <row r="108" spans="1:11" ht="18" customHeight="1" x14ac:dyDescent="0.4">
      <c r="B108" s="13">
        <v>4400</v>
      </c>
      <c r="C108" s="210" t="str">
        <f>_xlfn.XLOOKUP(B108,'H 6 aanwijzingen'!$A$19:$A$100,'H 6 aanwijzingen'!$B$19:$B$100,"",1)</f>
        <v>Verzekeringskosten</v>
      </c>
      <c r="D108" s="211"/>
      <c r="E108" s="212"/>
      <c r="F108" s="14"/>
      <c r="G108" s="157" t="s">
        <v>209</v>
      </c>
      <c r="H108" s="157"/>
      <c r="I108" s="157"/>
      <c r="J108" s="84">
        <v>330</v>
      </c>
      <c r="K108" s="85"/>
    </row>
    <row r="109" spans="1:11" ht="18" customHeight="1" x14ac:dyDescent="0.4">
      <c r="B109" s="13">
        <v>1240</v>
      </c>
      <c r="C109" s="210" t="str">
        <f>_xlfn.XLOOKUP(B109,'H 6 aanwijzingen'!$A$19:$A$100,'H 6 aanwijzingen'!$B$19:$B$100,"",1)</f>
        <v>Vooruitbetaalde bedragen</v>
      </c>
      <c r="D109" s="211"/>
      <c r="E109" s="212"/>
      <c r="F109" s="14"/>
      <c r="G109" s="157" t="s">
        <v>209</v>
      </c>
      <c r="H109" s="157"/>
      <c r="I109" s="157"/>
      <c r="J109" s="84"/>
      <c r="K109" s="85">
        <v>330</v>
      </c>
    </row>
    <row r="110" spans="1:11" ht="18" customHeight="1" x14ac:dyDescent="0.4">
      <c r="B110" s="13"/>
      <c r="C110" s="210" t="str">
        <f>_xlfn.XLOOKUP(B110,'H 6 aanwijzingen'!$A$19:$A$100,'H 6 aanwijzingen'!$B$19:$B$100,"",1)</f>
        <v/>
      </c>
      <c r="D110" s="211"/>
      <c r="E110" s="212"/>
      <c r="F110" s="14"/>
      <c r="G110" s="151"/>
      <c r="H110" s="152"/>
      <c r="I110" s="153"/>
      <c r="J110" s="15"/>
      <c r="K110" s="16"/>
    </row>
    <row r="111" spans="1:11" ht="18" customHeight="1" x14ac:dyDescent="0.4">
      <c r="B111" s="19"/>
      <c r="C111" s="20"/>
      <c r="D111" s="20"/>
      <c r="E111" s="20"/>
      <c r="F111" s="21"/>
      <c r="G111" s="24"/>
      <c r="H111" s="24"/>
      <c r="I111" s="24"/>
      <c r="J111" s="17"/>
      <c r="K111" s="23"/>
    </row>
    <row r="112" spans="1:11" ht="18" customHeight="1" x14ac:dyDescent="0.4">
      <c r="A112" s="2" t="s">
        <v>133</v>
      </c>
      <c r="B112" s="2" t="s">
        <v>283</v>
      </c>
      <c r="D112" s="1"/>
      <c r="E112" s="1"/>
    </row>
    <row r="113" spans="1:9" ht="18" customHeight="1" x14ac:dyDescent="0.4">
      <c r="B113" s="159" t="s">
        <v>147</v>
      </c>
      <c r="C113" s="160"/>
      <c r="D113" s="160"/>
      <c r="E113" s="160"/>
      <c r="F113" s="160"/>
      <c r="G113" s="160"/>
      <c r="H113" s="160"/>
      <c r="I113" s="140" t="s">
        <v>135</v>
      </c>
    </row>
    <row r="114" spans="1:9" ht="30" x14ac:dyDescent="0.4">
      <c r="B114" s="67" t="s">
        <v>116</v>
      </c>
      <c r="C114" s="67" t="s">
        <v>0</v>
      </c>
      <c r="D114" s="67" t="s">
        <v>127</v>
      </c>
      <c r="E114" s="175" t="s">
        <v>3</v>
      </c>
      <c r="F114" s="175"/>
      <c r="G114" s="175"/>
      <c r="H114" s="67" t="s">
        <v>6</v>
      </c>
      <c r="I114" s="67" t="s">
        <v>7</v>
      </c>
    </row>
    <row r="115" spans="1:9" ht="18" customHeight="1" x14ac:dyDescent="0.4">
      <c r="B115" s="126">
        <v>45382</v>
      </c>
      <c r="C115" s="127">
        <v>90</v>
      </c>
      <c r="D115" s="128" t="s">
        <v>279</v>
      </c>
      <c r="E115" s="176" t="s">
        <v>210</v>
      </c>
      <c r="F115" s="177"/>
      <c r="G115" s="178"/>
      <c r="H115" s="129">
        <v>315</v>
      </c>
      <c r="I115" s="130"/>
    </row>
    <row r="116" spans="1:9" ht="18" customHeight="1" x14ac:dyDescent="0.4">
      <c r="B116" s="93">
        <v>45473</v>
      </c>
      <c r="C116" s="94">
        <v>90</v>
      </c>
      <c r="D116" s="95" t="s">
        <v>284</v>
      </c>
      <c r="E116" s="157" t="s">
        <v>211</v>
      </c>
      <c r="F116" s="157"/>
      <c r="G116" s="157"/>
      <c r="H116" s="84">
        <v>330</v>
      </c>
      <c r="I116" s="85"/>
    </row>
    <row r="117" spans="1:9" ht="18" customHeight="1" x14ac:dyDescent="0.4">
      <c r="B117" s="93">
        <v>45565</v>
      </c>
      <c r="C117" s="94">
        <v>90</v>
      </c>
      <c r="D117" s="95" t="s">
        <v>279</v>
      </c>
      <c r="E117" s="144" t="s">
        <v>212</v>
      </c>
      <c r="F117" s="145"/>
      <c r="G117" s="146"/>
      <c r="H117" s="84">
        <v>330</v>
      </c>
      <c r="I117" s="85"/>
    </row>
    <row r="118" spans="1:9" ht="18" customHeight="1" x14ac:dyDescent="0.4">
      <c r="B118" s="96">
        <v>45657</v>
      </c>
      <c r="C118" s="94">
        <v>90</v>
      </c>
      <c r="D118" s="95" t="s">
        <v>279</v>
      </c>
      <c r="E118" s="157" t="s">
        <v>213</v>
      </c>
      <c r="F118" s="157"/>
      <c r="G118" s="157"/>
      <c r="H118" s="85">
        <v>330</v>
      </c>
      <c r="I118" s="84"/>
    </row>
    <row r="119" spans="1:9" ht="18" customHeight="1" x14ac:dyDescent="0.4">
      <c r="B119" s="96">
        <v>45657</v>
      </c>
      <c r="C119" s="94"/>
      <c r="D119" s="95"/>
      <c r="E119" s="144" t="s">
        <v>203</v>
      </c>
      <c r="F119" s="145"/>
      <c r="G119" s="146"/>
      <c r="H119" s="85"/>
      <c r="I119" s="84">
        <v>1305</v>
      </c>
    </row>
    <row r="120" spans="1:9" ht="18" customHeight="1" x14ac:dyDescent="0.4">
      <c r="B120" s="93"/>
      <c r="C120" s="94"/>
      <c r="D120" s="95"/>
      <c r="E120" s="204" t="s">
        <v>186</v>
      </c>
      <c r="F120" s="205"/>
      <c r="G120" s="206"/>
      <c r="H120" s="105">
        <f>SUM(H115:H119)</f>
        <v>1305</v>
      </c>
      <c r="I120" s="105">
        <f>SUM(I115:I119)</f>
        <v>1305</v>
      </c>
    </row>
    <row r="121" spans="1:9" ht="18" customHeight="1" x14ac:dyDescent="0.4">
      <c r="B121" s="28"/>
      <c r="C121" s="29"/>
      <c r="D121" s="30"/>
      <c r="E121" s="207"/>
      <c r="F121" s="208"/>
      <c r="G121" s="209"/>
      <c r="H121" s="65"/>
      <c r="I121" s="65"/>
    </row>
    <row r="122" spans="1:9" ht="18" customHeight="1" x14ac:dyDescent="0.4">
      <c r="B122" s="1"/>
      <c r="D122" s="1"/>
      <c r="E122" s="1"/>
    </row>
    <row r="123" spans="1:9" x14ac:dyDescent="0.4">
      <c r="A123" s="2" t="s">
        <v>136</v>
      </c>
      <c r="B123" s="66" t="s">
        <v>285</v>
      </c>
      <c r="D123" s="1"/>
      <c r="E123" s="1"/>
    </row>
    <row r="124" spans="1:9" ht="18" customHeight="1" x14ac:dyDescent="0.4">
      <c r="B124" s="66" t="s">
        <v>286</v>
      </c>
      <c r="C124" s="69"/>
      <c r="D124" s="106"/>
      <c r="E124" s="106"/>
      <c r="F124" s="69"/>
      <c r="G124" s="69"/>
      <c r="H124" s="69"/>
      <c r="I124" s="69"/>
    </row>
    <row r="126" spans="1:9" x14ac:dyDescent="0.4">
      <c r="A126" s="2" t="s">
        <v>148</v>
      </c>
      <c r="B126" s="2" t="s">
        <v>287</v>
      </c>
    </row>
    <row r="127" spans="1:9" ht="19.5" customHeight="1" x14ac:dyDescent="0.4">
      <c r="B127" s="159" t="s">
        <v>149</v>
      </c>
      <c r="C127" s="160"/>
      <c r="D127" s="160"/>
      <c r="E127" s="160"/>
      <c r="F127" s="160"/>
      <c r="G127" s="160"/>
      <c r="H127" s="160"/>
      <c r="I127" s="140" t="s">
        <v>135</v>
      </c>
    </row>
    <row r="128" spans="1:9" ht="30" x14ac:dyDescent="0.4">
      <c r="B128" s="67" t="s">
        <v>116</v>
      </c>
      <c r="C128" s="67" t="s">
        <v>0</v>
      </c>
      <c r="D128" s="67" t="s">
        <v>127</v>
      </c>
      <c r="E128" s="175" t="s">
        <v>3</v>
      </c>
      <c r="F128" s="175"/>
      <c r="G128" s="175"/>
      <c r="H128" s="67" t="s">
        <v>6</v>
      </c>
      <c r="I128" s="67" t="s">
        <v>7</v>
      </c>
    </row>
    <row r="129" spans="1:9" ht="18" customHeight="1" x14ac:dyDescent="0.4">
      <c r="B129" s="126">
        <v>45292</v>
      </c>
      <c r="C129" s="127"/>
      <c r="D129" s="128"/>
      <c r="E129" s="176" t="s">
        <v>214</v>
      </c>
      <c r="F129" s="177"/>
      <c r="G129" s="178"/>
      <c r="H129" s="129">
        <v>315</v>
      </c>
      <c r="I129" s="130"/>
    </row>
    <row r="130" spans="1:9" ht="18" customHeight="1" x14ac:dyDescent="0.4">
      <c r="B130" s="93">
        <v>45382</v>
      </c>
      <c r="C130" s="94">
        <v>90</v>
      </c>
      <c r="D130" s="95" t="s">
        <v>279</v>
      </c>
      <c r="E130" s="144" t="s">
        <v>210</v>
      </c>
      <c r="F130" s="145"/>
      <c r="G130" s="146"/>
      <c r="H130" s="100"/>
      <c r="I130" s="84">
        <v>315</v>
      </c>
    </row>
    <row r="131" spans="1:9" ht="18" customHeight="1" x14ac:dyDescent="0.4">
      <c r="B131" s="93">
        <v>45383</v>
      </c>
      <c r="C131" s="94">
        <v>50</v>
      </c>
      <c r="D131" s="101" t="s">
        <v>281</v>
      </c>
      <c r="E131" s="157" t="s">
        <v>297</v>
      </c>
      <c r="F131" s="157"/>
      <c r="G131" s="157"/>
      <c r="H131" s="84">
        <v>1320</v>
      </c>
      <c r="I131" s="84"/>
    </row>
    <row r="132" spans="1:9" ht="18" customHeight="1" x14ac:dyDescent="0.4">
      <c r="B132" s="93">
        <v>45473</v>
      </c>
      <c r="C132" s="94">
        <v>90</v>
      </c>
      <c r="D132" s="95" t="s">
        <v>284</v>
      </c>
      <c r="E132" s="157" t="s">
        <v>211</v>
      </c>
      <c r="F132" s="157"/>
      <c r="G132" s="157"/>
      <c r="H132" s="100"/>
      <c r="I132" s="84">
        <v>330</v>
      </c>
    </row>
    <row r="133" spans="1:9" ht="18" customHeight="1" x14ac:dyDescent="0.4">
      <c r="B133" s="93">
        <v>45565</v>
      </c>
      <c r="C133" s="94">
        <v>90</v>
      </c>
      <c r="D133" s="95" t="s">
        <v>279</v>
      </c>
      <c r="E133" s="144" t="s">
        <v>212</v>
      </c>
      <c r="F133" s="145"/>
      <c r="G133" s="146"/>
      <c r="H133" s="100"/>
      <c r="I133" s="84">
        <v>330</v>
      </c>
    </row>
    <row r="134" spans="1:9" ht="18" customHeight="1" x14ac:dyDescent="0.4">
      <c r="B134" s="96">
        <v>45657</v>
      </c>
      <c r="C134" s="94">
        <v>90</v>
      </c>
      <c r="D134" s="95" t="s">
        <v>279</v>
      </c>
      <c r="E134" s="157" t="s">
        <v>213</v>
      </c>
      <c r="F134" s="157"/>
      <c r="G134" s="157"/>
      <c r="H134" s="100"/>
      <c r="I134" s="85">
        <v>330</v>
      </c>
    </row>
    <row r="135" spans="1:9" ht="18" customHeight="1" x14ac:dyDescent="0.4">
      <c r="B135" s="96">
        <v>45657</v>
      </c>
      <c r="C135" s="94"/>
      <c r="D135" s="95"/>
      <c r="E135" s="144" t="s">
        <v>215</v>
      </c>
      <c r="F135" s="145"/>
      <c r="G135" s="146"/>
      <c r="H135" s="85"/>
      <c r="I135" s="84">
        <v>330</v>
      </c>
    </row>
    <row r="136" spans="1:9" ht="18" customHeight="1" x14ac:dyDescent="0.4">
      <c r="B136" s="93"/>
      <c r="C136" s="94"/>
      <c r="D136" s="95"/>
      <c r="E136" s="204" t="s">
        <v>186</v>
      </c>
      <c r="F136" s="205"/>
      <c r="G136" s="206"/>
      <c r="H136" s="105">
        <f>SUM(H129:H135)</f>
        <v>1635</v>
      </c>
      <c r="I136" s="105">
        <f>SUM(I130:I135)</f>
        <v>1635</v>
      </c>
    </row>
    <row r="137" spans="1:9" ht="18" customHeight="1" x14ac:dyDescent="0.4">
      <c r="B137" s="28"/>
      <c r="C137" s="29"/>
      <c r="D137" s="30"/>
      <c r="E137" s="207"/>
      <c r="F137" s="208"/>
      <c r="G137" s="209"/>
      <c r="H137" s="65"/>
      <c r="I137" s="65"/>
    </row>
    <row r="139" spans="1:9" x14ac:dyDescent="0.4">
      <c r="A139" s="2" t="s">
        <v>150</v>
      </c>
      <c r="B139" s="66" t="s">
        <v>288</v>
      </c>
    </row>
    <row r="140" spans="1:9" ht="18" customHeight="1" x14ac:dyDescent="0.4">
      <c r="B140" s="3" t="s">
        <v>289</v>
      </c>
      <c r="C140" s="69"/>
      <c r="D140" s="69"/>
      <c r="E140" s="69"/>
      <c r="F140" s="69"/>
      <c r="G140" s="69"/>
      <c r="H140" s="69"/>
      <c r="I140" s="69"/>
    </row>
    <row r="143" spans="1:9" x14ac:dyDescent="0.4">
      <c r="B143" s="1" t="s">
        <v>151</v>
      </c>
    </row>
    <row r="144" spans="1:9" ht="18" customHeight="1" x14ac:dyDescent="0.4">
      <c r="A144" s="2" t="s">
        <v>8</v>
      </c>
      <c r="B144" s="2" t="s">
        <v>152</v>
      </c>
    </row>
    <row r="145" spans="1:11" ht="18" customHeight="1" x14ac:dyDescent="0.4">
      <c r="B145" s="155" t="s">
        <v>14</v>
      </c>
      <c r="C145" s="156"/>
      <c r="D145" s="156"/>
      <c r="E145" s="156"/>
      <c r="F145" s="156"/>
      <c r="G145" s="156"/>
      <c r="H145" s="156"/>
      <c r="I145" s="156"/>
      <c r="J145" s="156"/>
      <c r="K145" s="18" t="s">
        <v>15</v>
      </c>
    </row>
    <row r="146" spans="1:11" ht="18" customHeight="1" x14ac:dyDescent="0.4">
      <c r="B146" s="185" t="s">
        <v>16</v>
      </c>
      <c r="C146" s="186"/>
      <c r="D146" s="186"/>
      <c r="E146" s="187"/>
      <c r="F146" s="188" t="s">
        <v>13</v>
      </c>
      <c r="G146" s="190" t="s">
        <v>3</v>
      </c>
      <c r="H146" s="191"/>
      <c r="I146" s="192"/>
      <c r="J146" s="196" t="s">
        <v>6</v>
      </c>
      <c r="K146" s="218" t="s">
        <v>7</v>
      </c>
    </row>
    <row r="147" spans="1:11" ht="18" customHeight="1" x14ac:dyDescent="0.4">
      <c r="B147" s="26" t="s">
        <v>78</v>
      </c>
      <c r="C147" s="12" t="s">
        <v>79</v>
      </c>
      <c r="D147" s="12"/>
      <c r="E147" s="27"/>
      <c r="F147" s="189"/>
      <c r="G147" s="193"/>
      <c r="H147" s="194"/>
      <c r="I147" s="195"/>
      <c r="J147" s="197"/>
      <c r="K147" s="219"/>
    </row>
    <row r="148" spans="1:11" ht="18" customHeight="1" x14ac:dyDescent="0.4">
      <c r="B148" s="13">
        <v>1240</v>
      </c>
      <c r="C148" s="210" t="str">
        <f>_xlfn.XLOOKUP(B148,'H 6 aanwijzingen'!$A$19:$A$100,'H 6 aanwijzingen'!$B$19:$B$100,"",1)</f>
        <v>Vooruitbetaalde bedragen</v>
      </c>
      <c r="D148" s="211"/>
      <c r="E148" s="212"/>
      <c r="F148" s="101"/>
      <c r="G148" s="222" t="s">
        <v>216</v>
      </c>
      <c r="H148" s="223"/>
      <c r="I148" s="224"/>
      <c r="J148" s="84">
        <v>4800</v>
      </c>
      <c r="K148" s="85"/>
    </row>
    <row r="149" spans="1:11" ht="18" customHeight="1" x14ac:dyDescent="0.4">
      <c r="B149" s="13">
        <v>1600</v>
      </c>
      <c r="C149" s="210" t="str">
        <f>_xlfn.XLOOKUP(B149,'H 6 aanwijzingen'!$A$19:$A$100,'H 6 aanwijzingen'!$B$19:$B$100,"",1)</f>
        <v>Te verrekenen omzetbelasting</v>
      </c>
      <c r="D149" s="211"/>
      <c r="E149" s="212"/>
      <c r="F149" s="101"/>
      <c r="G149" s="222" t="s">
        <v>217</v>
      </c>
      <c r="H149" s="223"/>
      <c r="I149" s="224"/>
      <c r="J149" s="84">
        <v>1008</v>
      </c>
      <c r="K149" s="85"/>
    </row>
    <row r="150" spans="1:11" ht="18" customHeight="1" x14ac:dyDescent="0.4">
      <c r="B150" s="13">
        <v>1400</v>
      </c>
      <c r="C150" s="210" t="str">
        <f>_xlfn.XLOOKUP(B150,'H 6 aanwijzingen'!$A$19:$A$100,'H 6 aanwijzingen'!$B$19:$B$100,"",1)</f>
        <v>Crediteuren</v>
      </c>
      <c r="D150" s="211"/>
      <c r="E150" s="212"/>
      <c r="F150" s="101">
        <v>14051</v>
      </c>
      <c r="G150" s="179">
        <v>22123</v>
      </c>
      <c r="H150" s="180"/>
      <c r="I150" s="181"/>
      <c r="J150" s="100"/>
      <c r="K150" s="84">
        <v>5808</v>
      </c>
    </row>
    <row r="151" spans="1:11" ht="18" customHeight="1" x14ac:dyDescent="0.4">
      <c r="B151" s="13"/>
      <c r="C151" s="210" t="str">
        <f>_xlfn.XLOOKUP(B151,'H 6 aanwijzingen'!$A$19:$A$100,'H 6 aanwijzingen'!$B$19:$B$100,"",1)</f>
        <v/>
      </c>
      <c r="D151" s="211"/>
      <c r="E151" s="212"/>
      <c r="F151" s="14"/>
      <c r="G151" s="148"/>
      <c r="H151" s="149"/>
      <c r="I151" s="150"/>
      <c r="J151" s="15"/>
      <c r="K151" s="16"/>
    </row>
    <row r="152" spans="1:11" ht="18" customHeight="1" x14ac:dyDescent="0.4">
      <c r="B152" s="19"/>
      <c r="C152" s="20"/>
      <c r="D152" s="20"/>
      <c r="E152" s="20"/>
      <c r="F152" s="21"/>
      <c r="G152" s="68"/>
      <c r="H152" s="68"/>
      <c r="I152" s="68"/>
      <c r="J152" s="17"/>
      <c r="K152" s="23"/>
    </row>
    <row r="153" spans="1:11" ht="18" customHeight="1" x14ac:dyDescent="0.4">
      <c r="A153" s="2" t="s">
        <v>12</v>
      </c>
      <c r="B153" s="2" t="s">
        <v>290</v>
      </c>
    </row>
    <row r="154" spans="1:11" ht="18" customHeight="1" x14ac:dyDescent="0.4">
      <c r="B154" s="155" t="s">
        <v>14</v>
      </c>
      <c r="C154" s="156"/>
      <c r="D154" s="156"/>
      <c r="E154" s="156"/>
      <c r="F154" s="156"/>
      <c r="G154" s="156"/>
      <c r="H154" s="156"/>
      <c r="I154" s="156"/>
      <c r="J154" s="156"/>
      <c r="K154" s="18" t="s">
        <v>15</v>
      </c>
    </row>
    <row r="155" spans="1:11" ht="18" customHeight="1" x14ac:dyDescent="0.4">
      <c r="B155" s="185" t="s">
        <v>16</v>
      </c>
      <c r="C155" s="186"/>
      <c r="D155" s="186"/>
      <c r="E155" s="187"/>
      <c r="F155" s="188" t="s">
        <v>13</v>
      </c>
      <c r="G155" s="190" t="s">
        <v>3</v>
      </c>
      <c r="H155" s="191"/>
      <c r="I155" s="192"/>
      <c r="J155" s="196" t="s">
        <v>6</v>
      </c>
      <c r="K155" s="218" t="s">
        <v>7</v>
      </c>
    </row>
    <row r="156" spans="1:11" ht="18" customHeight="1" x14ac:dyDescent="0.4">
      <c r="B156" s="26" t="s">
        <v>78</v>
      </c>
      <c r="C156" s="12" t="s">
        <v>79</v>
      </c>
      <c r="D156" s="12"/>
      <c r="E156" s="27"/>
      <c r="F156" s="189"/>
      <c r="G156" s="193"/>
      <c r="H156" s="194"/>
      <c r="I156" s="195"/>
      <c r="J156" s="197"/>
      <c r="K156" s="219"/>
    </row>
    <row r="157" spans="1:11" ht="18" customHeight="1" x14ac:dyDescent="0.4">
      <c r="B157" s="13">
        <v>4200</v>
      </c>
      <c r="C157" s="210" t="str">
        <f>_xlfn.XLOOKUP(B157,'H 6 aanwijzingen'!$A$19:$A$100,'H 6 aanwijzingen'!$B$19:$B$100,"",1)</f>
        <v>Huurkosten</v>
      </c>
      <c r="D157" s="211"/>
      <c r="E157" s="212"/>
      <c r="F157" s="14"/>
      <c r="G157" s="157" t="s">
        <v>218</v>
      </c>
      <c r="H157" s="157"/>
      <c r="I157" s="157"/>
      <c r="J157" s="84">
        <v>1600</v>
      </c>
      <c r="K157" s="85"/>
    </row>
    <row r="158" spans="1:11" ht="18" customHeight="1" x14ac:dyDescent="0.4">
      <c r="B158" s="13">
        <v>1240</v>
      </c>
      <c r="C158" s="210" t="str">
        <f>_xlfn.XLOOKUP(B158,'H 6 aanwijzingen'!$A$19:$A$100,'H 6 aanwijzingen'!$B$19:$B$100,"",1)</f>
        <v>Vooruitbetaalde bedragen</v>
      </c>
      <c r="D158" s="211"/>
      <c r="E158" s="212"/>
      <c r="F158" s="14"/>
      <c r="G158" s="157" t="str">
        <f>G157</f>
        <v>Winder oktober</v>
      </c>
      <c r="H158" s="157"/>
      <c r="I158" s="157"/>
      <c r="J158" s="84"/>
      <c r="K158" s="85">
        <v>1600</v>
      </c>
    </row>
    <row r="159" spans="1:11" ht="18" customHeight="1" x14ac:dyDescent="0.4">
      <c r="B159" s="13"/>
      <c r="C159" s="210" t="str">
        <f>_xlfn.XLOOKUP(B159,'H 6 aanwijzingen'!$A$19:$A$100,'H 6 aanwijzingen'!$B$19:$B$100,"",1)</f>
        <v/>
      </c>
      <c r="D159" s="211"/>
      <c r="E159" s="212"/>
      <c r="F159" s="14"/>
      <c r="G159" s="151"/>
      <c r="H159" s="152"/>
      <c r="I159" s="153"/>
      <c r="J159" s="15"/>
      <c r="K159" s="16"/>
    </row>
    <row r="160" spans="1:11" ht="18" customHeight="1" x14ac:dyDescent="0.4">
      <c r="B160" s="19"/>
      <c r="C160" s="20"/>
      <c r="D160" s="20"/>
      <c r="E160" s="20"/>
      <c r="F160" s="21"/>
      <c r="G160" s="24"/>
      <c r="H160" s="24"/>
      <c r="I160" s="24"/>
      <c r="J160" s="17"/>
      <c r="K160" s="23"/>
    </row>
    <row r="161" spans="1:9" ht="18" customHeight="1" x14ac:dyDescent="0.4">
      <c r="A161" s="2" t="s">
        <v>9</v>
      </c>
      <c r="B161" s="2" t="s">
        <v>291</v>
      </c>
    </row>
    <row r="162" spans="1:9" ht="18" customHeight="1" x14ac:dyDescent="0.4">
      <c r="B162" s="159" t="s">
        <v>149</v>
      </c>
      <c r="C162" s="160"/>
      <c r="D162" s="160"/>
      <c r="E162" s="160"/>
      <c r="F162" s="160"/>
      <c r="G162" s="160"/>
      <c r="H162" s="160"/>
      <c r="I162" s="140" t="s">
        <v>135</v>
      </c>
    </row>
    <row r="163" spans="1:9" ht="30" x14ac:dyDescent="0.4">
      <c r="B163" s="67" t="s">
        <v>116</v>
      </c>
      <c r="C163" s="67" t="s">
        <v>0</v>
      </c>
      <c r="D163" s="67" t="s">
        <v>127</v>
      </c>
      <c r="E163" s="175" t="s">
        <v>3</v>
      </c>
      <c r="F163" s="175"/>
      <c r="G163" s="175"/>
      <c r="H163" s="67" t="s">
        <v>6</v>
      </c>
      <c r="I163" s="67" t="s">
        <v>7</v>
      </c>
    </row>
    <row r="164" spans="1:9" ht="18" customHeight="1" x14ac:dyDescent="0.4">
      <c r="B164" s="93">
        <v>45474</v>
      </c>
      <c r="C164" s="94">
        <v>50</v>
      </c>
      <c r="D164" s="95" t="s">
        <v>279</v>
      </c>
      <c r="E164" s="144" t="s">
        <v>219</v>
      </c>
      <c r="F164" s="145"/>
      <c r="G164" s="146"/>
      <c r="H164" s="84">
        <v>4800</v>
      </c>
      <c r="I164" s="85"/>
    </row>
    <row r="165" spans="1:9" ht="18" customHeight="1" x14ac:dyDescent="0.4">
      <c r="B165" s="93">
        <v>45504</v>
      </c>
      <c r="C165" s="94">
        <v>90</v>
      </c>
      <c r="D165" s="95" t="s">
        <v>279</v>
      </c>
      <c r="E165" s="144" t="s">
        <v>220</v>
      </c>
      <c r="F165" s="145"/>
      <c r="G165" s="146"/>
      <c r="H165" s="100"/>
      <c r="I165" s="84">
        <v>1600</v>
      </c>
    </row>
    <row r="166" spans="1:9" ht="18" customHeight="1" x14ac:dyDescent="0.4">
      <c r="B166" s="93">
        <v>45535</v>
      </c>
      <c r="C166" s="94">
        <v>90</v>
      </c>
      <c r="D166" s="101" t="str">
        <f>D165</f>
        <v>2024-…</v>
      </c>
      <c r="E166" s="157" t="s">
        <v>221</v>
      </c>
      <c r="F166" s="157"/>
      <c r="G166" s="157"/>
      <c r="H166" s="84"/>
      <c r="I166" s="84">
        <v>1600</v>
      </c>
    </row>
    <row r="167" spans="1:9" ht="18" customHeight="1" x14ac:dyDescent="0.4">
      <c r="B167" s="93">
        <v>45565</v>
      </c>
      <c r="C167" s="94">
        <v>90</v>
      </c>
      <c r="D167" s="95" t="s">
        <v>279</v>
      </c>
      <c r="E167" s="157" t="s">
        <v>222</v>
      </c>
      <c r="F167" s="157"/>
      <c r="G167" s="157"/>
      <c r="H167" s="100"/>
      <c r="I167" s="84">
        <v>1600</v>
      </c>
    </row>
    <row r="168" spans="1:9" ht="18" customHeight="1" x14ac:dyDescent="0.4">
      <c r="B168" s="93">
        <v>45566</v>
      </c>
      <c r="C168" s="94">
        <v>50</v>
      </c>
      <c r="D168" s="101" t="s">
        <v>292</v>
      </c>
      <c r="E168" s="157" t="s">
        <v>216</v>
      </c>
      <c r="F168" s="157"/>
      <c r="G168" s="157"/>
      <c r="H168" s="84">
        <v>4800</v>
      </c>
      <c r="I168" s="84"/>
    </row>
    <row r="169" spans="1:9" ht="18" customHeight="1" x14ac:dyDescent="0.4">
      <c r="B169" s="96">
        <v>45596</v>
      </c>
      <c r="C169" s="94">
        <v>90</v>
      </c>
      <c r="D169" s="95" t="s">
        <v>293</v>
      </c>
      <c r="E169" s="157" t="s">
        <v>223</v>
      </c>
      <c r="F169" s="157"/>
      <c r="G169" s="157"/>
      <c r="H169" s="84"/>
      <c r="I169" s="84">
        <v>1600</v>
      </c>
    </row>
    <row r="170" spans="1:9" ht="18" customHeight="1" x14ac:dyDescent="0.4">
      <c r="B170" s="96">
        <v>45626</v>
      </c>
      <c r="C170" s="94">
        <v>90</v>
      </c>
      <c r="D170" s="101" t="s">
        <v>279</v>
      </c>
      <c r="E170" s="144" t="s">
        <v>201</v>
      </c>
      <c r="F170" s="145"/>
      <c r="G170" s="146"/>
      <c r="H170" s="85"/>
      <c r="I170" s="84">
        <v>1600</v>
      </c>
    </row>
    <row r="171" spans="1:9" ht="18" customHeight="1" x14ac:dyDescent="0.4">
      <c r="B171" s="96">
        <v>45657</v>
      </c>
      <c r="C171" s="97">
        <v>90</v>
      </c>
      <c r="D171" s="98" t="s">
        <v>279</v>
      </c>
      <c r="E171" s="107" t="s">
        <v>202</v>
      </c>
      <c r="F171" s="108"/>
      <c r="G171" s="109"/>
      <c r="H171" s="86"/>
      <c r="I171" s="110">
        <v>1600</v>
      </c>
    </row>
    <row r="172" spans="1:9" ht="18" customHeight="1" x14ac:dyDescent="0.4">
      <c r="B172" s="111"/>
      <c r="C172" s="101"/>
      <c r="D172" s="100"/>
      <c r="E172" s="143" t="s">
        <v>186</v>
      </c>
      <c r="F172" s="143"/>
      <c r="G172" s="143"/>
      <c r="H172" s="105">
        <f>SUM(H164:H171)</f>
        <v>9600</v>
      </c>
      <c r="I172" s="105">
        <f>SUM(I164:I171)</f>
        <v>9600</v>
      </c>
    </row>
    <row r="173" spans="1:9" ht="18" customHeight="1" x14ac:dyDescent="0.4">
      <c r="B173" s="54"/>
      <c r="C173" s="35"/>
      <c r="D173" s="36"/>
      <c r="E173" s="213"/>
      <c r="F173" s="213"/>
      <c r="G173" s="213"/>
      <c r="H173" s="65"/>
      <c r="I173" s="65"/>
    </row>
    <row r="175" spans="1:9" x14ac:dyDescent="0.4">
      <c r="A175" s="2" t="s">
        <v>10</v>
      </c>
      <c r="B175" s="2" t="s">
        <v>294</v>
      </c>
    </row>
    <row r="176" spans="1:9" ht="16.5" customHeight="1" x14ac:dyDescent="0.4">
      <c r="B176" s="159" t="s">
        <v>153</v>
      </c>
      <c r="C176" s="160"/>
      <c r="D176" s="160"/>
      <c r="E176" s="160"/>
      <c r="F176" s="160"/>
      <c r="G176" s="160"/>
      <c r="H176" s="160"/>
      <c r="I176" s="140" t="s">
        <v>135</v>
      </c>
    </row>
    <row r="177" spans="2:9" ht="30" x14ac:dyDescent="0.4">
      <c r="B177" s="67" t="s">
        <v>116</v>
      </c>
      <c r="C177" s="67" t="s">
        <v>0</v>
      </c>
      <c r="D177" s="67" t="s">
        <v>127</v>
      </c>
      <c r="E177" s="175" t="s">
        <v>3</v>
      </c>
      <c r="F177" s="175"/>
      <c r="G177" s="175"/>
      <c r="H177" s="67" t="s">
        <v>6</v>
      </c>
      <c r="I177" s="67" t="s">
        <v>7</v>
      </c>
    </row>
    <row r="178" spans="2:9" ht="18" customHeight="1" x14ac:dyDescent="0.4">
      <c r="B178" s="111">
        <v>45504</v>
      </c>
      <c r="C178" s="101">
        <v>90</v>
      </c>
      <c r="D178" s="101" t="s">
        <v>279</v>
      </c>
      <c r="E178" s="162" t="s">
        <v>220</v>
      </c>
      <c r="F178" s="162"/>
      <c r="G178" s="162"/>
      <c r="H178" s="84">
        <v>1600</v>
      </c>
      <c r="I178" s="100"/>
    </row>
    <row r="179" spans="2:9" ht="18" customHeight="1" x14ac:dyDescent="0.4">
      <c r="B179" s="111">
        <v>45535</v>
      </c>
      <c r="C179" s="101">
        <v>90</v>
      </c>
      <c r="D179" s="101" t="str">
        <f>D178</f>
        <v>2024-…</v>
      </c>
      <c r="E179" s="157" t="s">
        <v>221</v>
      </c>
      <c r="F179" s="157"/>
      <c r="G179" s="157"/>
      <c r="H179" s="84">
        <v>1600</v>
      </c>
      <c r="I179" s="100"/>
    </row>
    <row r="180" spans="2:9" ht="18" customHeight="1" x14ac:dyDescent="0.4">
      <c r="B180" s="111">
        <v>45565</v>
      </c>
      <c r="C180" s="101">
        <v>90</v>
      </c>
      <c r="D180" s="101" t="s">
        <v>279</v>
      </c>
      <c r="E180" s="157" t="s">
        <v>222</v>
      </c>
      <c r="F180" s="157"/>
      <c r="G180" s="157"/>
      <c r="H180" s="84">
        <v>1600</v>
      </c>
      <c r="I180" s="100"/>
    </row>
    <row r="181" spans="2:9" ht="18" customHeight="1" x14ac:dyDescent="0.4">
      <c r="B181" s="111">
        <v>45596</v>
      </c>
      <c r="C181" s="101">
        <v>90</v>
      </c>
      <c r="D181" s="101" t="s">
        <v>293</v>
      </c>
      <c r="E181" s="157" t="s">
        <v>223</v>
      </c>
      <c r="F181" s="157"/>
      <c r="G181" s="157"/>
      <c r="H181" s="84">
        <v>1600</v>
      </c>
      <c r="I181" s="100"/>
    </row>
    <row r="182" spans="2:9" ht="18" customHeight="1" x14ac:dyDescent="0.4">
      <c r="B182" s="111">
        <v>45626</v>
      </c>
      <c r="C182" s="101">
        <v>90</v>
      </c>
      <c r="D182" s="101" t="s">
        <v>279</v>
      </c>
      <c r="E182" s="162" t="s">
        <v>201</v>
      </c>
      <c r="F182" s="162"/>
      <c r="G182" s="162"/>
      <c r="H182" s="84">
        <v>1600</v>
      </c>
      <c r="I182" s="100"/>
    </row>
    <row r="183" spans="2:9" ht="18" customHeight="1" x14ac:dyDescent="0.4">
      <c r="B183" s="111">
        <v>45657</v>
      </c>
      <c r="C183" s="101">
        <v>90</v>
      </c>
      <c r="D183" s="101" t="s">
        <v>279</v>
      </c>
      <c r="E183" s="144" t="s">
        <v>202</v>
      </c>
      <c r="F183" s="145"/>
      <c r="G183" s="146"/>
      <c r="H183" s="84">
        <v>1600</v>
      </c>
      <c r="I183" s="100"/>
    </row>
    <row r="184" spans="2:9" ht="18" customHeight="1" x14ac:dyDescent="0.4">
      <c r="B184" s="111">
        <v>45657</v>
      </c>
      <c r="C184" s="101"/>
      <c r="D184" s="101"/>
      <c r="E184" s="144" t="s">
        <v>203</v>
      </c>
      <c r="F184" s="145"/>
      <c r="G184" s="146"/>
      <c r="H184" s="84"/>
      <c r="I184" s="112">
        <v>9600</v>
      </c>
    </row>
    <row r="185" spans="2:9" ht="18" customHeight="1" x14ac:dyDescent="0.4">
      <c r="B185" s="111"/>
      <c r="C185" s="101"/>
      <c r="D185" s="100"/>
      <c r="E185" s="143" t="s">
        <v>186</v>
      </c>
      <c r="F185" s="143"/>
      <c r="G185" s="143"/>
      <c r="H185" s="105">
        <f>SUM(H178:H184)</f>
        <v>9600</v>
      </c>
      <c r="I185" s="105">
        <f>SUM(I178:I184)</f>
        <v>9600</v>
      </c>
    </row>
    <row r="186" spans="2:9" ht="18" customHeight="1" x14ac:dyDescent="0.4">
      <c r="B186" s="54"/>
      <c r="C186" s="35"/>
      <c r="D186" s="36"/>
      <c r="E186" s="213"/>
      <c r="F186" s="213"/>
      <c r="G186" s="213"/>
      <c r="H186" s="65"/>
      <c r="I186" s="65"/>
    </row>
  </sheetData>
  <mergeCells count="181">
    <mergeCell ref="K155:K156"/>
    <mergeCell ref="C157:E157"/>
    <mergeCell ref="C158:E158"/>
    <mergeCell ref="K106:K107"/>
    <mergeCell ref="C108:E108"/>
    <mergeCell ref="C109:E109"/>
    <mergeCell ref="C110:E110"/>
    <mergeCell ref="G110:I110"/>
    <mergeCell ref="B146:E146"/>
    <mergeCell ref="F146:F147"/>
    <mergeCell ref="G146:I147"/>
    <mergeCell ref="J146:J147"/>
    <mergeCell ref="K146:K147"/>
    <mergeCell ref="E137:G137"/>
    <mergeCell ref="B145:J145"/>
    <mergeCell ref="G148:I148"/>
    <mergeCell ref="G149:I149"/>
    <mergeCell ref="C148:E148"/>
    <mergeCell ref="C149:E149"/>
    <mergeCell ref="E130:G130"/>
    <mergeCell ref="E131:G131"/>
    <mergeCell ref="E132:G132"/>
    <mergeCell ref="E133:G133"/>
    <mergeCell ref="K97:K98"/>
    <mergeCell ref="C99:E99"/>
    <mergeCell ref="C100:E100"/>
    <mergeCell ref="C101:E101"/>
    <mergeCell ref="C102:E102"/>
    <mergeCell ref="G102:I102"/>
    <mergeCell ref="K88:K89"/>
    <mergeCell ref="C90:E90"/>
    <mergeCell ref="C91:E91"/>
    <mergeCell ref="C92:E92"/>
    <mergeCell ref="C93:E93"/>
    <mergeCell ref="G93:I93"/>
    <mergeCell ref="G91:I91"/>
    <mergeCell ref="G92:I92"/>
    <mergeCell ref="B96:J96"/>
    <mergeCell ref="G99:I99"/>
    <mergeCell ref="B97:E97"/>
    <mergeCell ref="F97:F98"/>
    <mergeCell ref="G97:I98"/>
    <mergeCell ref="J97:J98"/>
    <mergeCell ref="C42:E42"/>
    <mergeCell ref="B39:E39"/>
    <mergeCell ref="F39:F40"/>
    <mergeCell ref="G39:I40"/>
    <mergeCell ref="J39:J40"/>
    <mergeCell ref="K39:K40"/>
    <mergeCell ref="C19:E19"/>
    <mergeCell ref="G18:I18"/>
    <mergeCell ref="G19:I19"/>
    <mergeCell ref="G41:I41"/>
    <mergeCell ref="G42:I42"/>
    <mergeCell ref="C40:E40"/>
    <mergeCell ref="K7:K8"/>
    <mergeCell ref="C9:E9"/>
    <mergeCell ref="C10:E10"/>
    <mergeCell ref="C11:E11"/>
    <mergeCell ref="G11:I11"/>
    <mergeCell ref="B15:E15"/>
    <mergeCell ref="F15:F16"/>
    <mergeCell ref="G15:I16"/>
    <mergeCell ref="J15:J16"/>
    <mergeCell ref="K15:K16"/>
    <mergeCell ref="E184:G184"/>
    <mergeCell ref="E185:G185"/>
    <mergeCell ref="E186:G186"/>
    <mergeCell ref="B7:E7"/>
    <mergeCell ref="F7:F8"/>
    <mergeCell ref="G7:I8"/>
    <mergeCell ref="C17:E17"/>
    <mergeCell ref="C20:E20"/>
    <mergeCell ref="C21:E21"/>
    <mergeCell ref="C18:E18"/>
    <mergeCell ref="E177:G177"/>
    <mergeCell ref="E178:G178"/>
    <mergeCell ref="E179:G179"/>
    <mergeCell ref="E180:G180"/>
    <mergeCell ref="E181:G181"/>
    <mergeCell ref="E182:G182"/>
    <mergeCell ref="E168:G168"/>
    <mergeCell ref="E169:G169"/>
    <mergeCell ref="E170:G170"/>
    <mergeCell ref="E173:G173"/>
    <mergeCell ref="B176:H176"/>
    <mergeCell ref="B162:H162"/>
    <mergeCell ref="E163:G163"/>
    <mergeCell ref="C41:E41"/>
    <mergeCell ref="E164:G164"/>
    <mergeCell ref="E165:G165"/>
    <mergeCell ref="E166:G166"/>
    <mergeCell ref="E167:G167"/>
    <mergeCell ref="G150:I150"/>
    <mergeCell ref="B154:J154"/>
    <mergeCell ref="G157:I157"/>
    <mergeCell ref="G158:I158"/>
    <mergeCell ref="C150:E150"/>
    <mergeCell ref="C151:E151"/>
    <mergeCell ref="G151:I151"/>
    <mergeCell ref="B155:E155"/>
    <mergeCell ref="C159:E159"/>
    <mergeCell ref="G159:I159"/>
    <mergeCell ref="F155:F156"/>
    <mergeCell ref="G155:I156"/>
    <mergeCell ref="J155:J156"/>
    <mergeCell ref="E136:G136"/>
    <mergeCell ref="E118:G118"/>
    <mergeCell ref="E120:G120"/>
    <mergeCell ref="E121:G121"/>
    <mergeCell ref="B127:H127"/>
    <mergeCell ref="E128:G128"/>
    <mergeCell ref="E129:G129"/>
    <mergeCell ref="E119:G119"/>
    <mergeCell ref="E135:G135"/>
    <mergeCell ref="E134:G134"/>
    <mergeCell ref="E115:G115"/>
    <mergeCell ref="E116:G116"/>
    <mergeCell ref="E117:G117"/>
    <mergeCell ref="G100:I100"/>
    <mergeCell ref="G101:I101"/>
    <mergeCell ref="B105:J105"/>
    <mergeCell ref="G108:I108"/>
    <mergeCell ref="B106:E106"/>
    <mergeCell ref="F106:F107"/>
    <mergeCell ref="G106:I107"/>
    <mergeCell ref="J106:J107"/>
    <mergeCell ref="G109:I109"/>
    <mergeCell ref="B113:H113"/>
    <mergeCell ref="E114:G114"/>
    <mergeCell ref="C82:F82"/>
    <mergeCell ref="C83:F83"/>
    <mergeCell ref="B87:J87"/>
    <mergeCell ref="G90:I90"/>
    <mergeCell ref="B88:E88"/>
    <mergeCell ref="F88:F89"/>
    <mergeCell ref="G88:I89"/>
    <mergeCell ref="J88:J89"/>
    <mergeCell ref="I75:J75"/>
    <mergeCell ref="E76:F76"/>
    <mergeCell ref="I76:J76"/>
    <mergeCell ref="E77:F77"/>
    <mergeCell ref="I77:J77"/>
    <mergeCell ref="C81:F81"/>
    <mergeCell ref="E65:G65"/>
    <mergeCell ref="D73:F73"/>
    <mergeCell ref="E75:F75"/>
    <mergeCell ref="E50:G50"/>
    <mergeCell ref="E53:G53"/>
    <mergeCell ref="E54:G54"/>
    <mergeCell ref="B57:H57"/>
    <mergeCell ref="E58:G58"/>
    <mergeCell ref="E59:G59"/>
    <mergeCell ref="E51:G51"/>
    <mergeCell ref="E52:G52"/>
    <mergeCell ref="E60:G60"/>
    <mergeCell ref="E61:G61"/>
    <mergeCell ref="E172:G172"/>
    <mergeCell ref="E183:G183"/>
    <mergeCell ref="G17:I17"/>
    <mergeCell ref="G20:I20"/>
    <mergeCell ref="G21:I21"/>
    <mergeCell ref="H27:I27"/>
    <mergeCell ref="B6:J6"/>
    <mergeCell ref="G9:I9"/>
    <mergeCell ref="G10:I10"/>
    <mergeCell ref="B14:J14"/>
    <mergeCell ref="J7:J8"/>
    <mergeCell ref="B46:H46"/>
    <mergeCell ref="E47:G47"/>
    <mergeCell ref="E48:G48"/>
    <mergeCell ref="E49:G49"/>
    <mergeCell ref="C43:E43"/>
    <mergeCell ref="G43:I43"/>
    <mergeCell ref="E32:F32"/>
    <mergeCell ref="E33:F33"/>
    <mergeCell ref="E34:F34"/>
    <mergeCell ref="B38:J38"/>
    <mergeCell ref="E62:G62"/>
    <mergeCell ref="E63:G63"/>
    <mergeCell ref="E64:G64"/>
  </mergeCells>
  <pageMargins left="0.7" right="0.7" top="0.75" bottom="0.75" header="0.3" footer="0.3"/>
  <ignoredErrors>
    <ignoredError sqref="G76:G7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3D1BC-F012-4ED6-B743-BDE0AD735DE7}">
  <dimension ref="A1:K60"/>
  <sheetViews>
    <sheetView showGridLines="0" topLeftCell="A9" workbookViewId="0">
      <selection activeCell="B33" sqref="B33:I34"/>
    </sheetView>
  </sheetViews>
  <sheetFormatPr defaultColWidth="8.86328125" defaultRowHeight="15" x14ac:dyDescent="0.4"/>
  <cols>
    <col min="1" max="1" width="2.86328125" style="2" customWidth="1"/>
    <col min="2" max="2" width="14.265625" style="3" customWidth="1"/>
    <col min="3" max="3" width="15" style="3" customWidth="1"/>
    <col min="4" max="4" width="12.3984375" style="3" customWidth="1"/>
    <col min="5" max="5" width="11.265625" style="3" customWidth="1"/>
    <col min="6" max="6" width="12.59765625" style="3" customWidth="1"/>
    <col min="7" max="7" width="13" style="3" customWidth="1"/>
    <col min="8" max="8" width="12.86328125" style="3" customWidth="1"/>
    <col min="9" max="9" width="11.1328125" style="3" customWidth="1"/>
    <col min="10" max="10" width="14" style="3" customWidth="1"/>
    <col min="11" max="11" width="13.265625" style="3" customWidth="1"/>
    <col min="12" max="12" width="11.59765625" style="3" customWidth="1"/>
    <col min="13" max="13" width="10.73046875" style="3" customWidth="1"/>
    <col min="14" max="14" width="2.3984375" style="3" customWidth="1"/>
    <col min="15" max="16384" width="8.86328125" style="3"/>
  </cols>
  <sheetData>
    <row r="1" spans="1:11" x14ac:dyDescent="0.4">
      <c r="B1" s="1" t="s">
        <v>197</v>
      </c>
      <c r="D1" s="1" t="s">
        <v>156</v>
      </c>
      <c r="E1" s="1"/>
    </row>
    <row r="4" spans="1:11" x14ac:dyDescent="0.4">
      <c r="B4" s="1" t="s">
        <v>157</v>
      </c>
    </row>
    <row r="5" spans="1:11" x14ac:dyDescent="0.4">
      <c r="A5" s="2" t="s">
        <v>8</v>
      </c>
      <c r="B5" s="2" t="s">
        <v>298</v>
      </c>
    </row>
    <row r="6" spans="1:11" ht="18" customHeight="1" x14ac:dyDescent="0.4">
      <c r="B6" s="225" t="s">
        <v>14</v>
      </c>
      <c r="C6" s="226"/>
      <c r="D6" s="226"/>
      <c r="E6" s="226"/>
      <c r="F6" s="226"/>
      <c r="G6" s="156"/>
      <c r="H6" s="156"/>
      <c r="I6" s="156"/>
      <c r="J6" s="156"/>
      <c r="K6" s="18" t="s">
        <v>15</v>
      </c>
    </row>
    <row r="7" spans="1:11" ht="18" customHeight="1" x14ac:dyDescent="0.4">
      <c r="B7" s="185" t="s">
        <v>16</v>
      </c>
      <c r="C7" s="186"/>
      <c r="D7" s="186"/>
      <c r="E7" s="187"/>
      <c r="F7" s="188" t="s">
        <v>13</v>
      </c>
      <c r="G7" s="190" t="s">
        <v>3</v>
      </c>
      <c r="H7" s="191"/>
      <c r="I7" s="192"/>
      <c r="J7" s="196" t="s">
        <v>6</v>
      </c>
      <c r="K7" s="218" t="s">
        <v>7</v>
      </c>
    </row>
    <row r="8" spans="1:11" ht="18" customHeight="1" x14ac:dyDescent="0.4">
      <c r="B8" s="26" t="s">
        <v>78</v>
      </c>
      <c r="C8" s="12" t="s">
        <v>79</v>
      </c>
      <c r="D8" s="12"/>
      <c r="E8" s="27"/>
      <c r="F8" s="189"/>
      <c r="G8" s="193"/>
      <c r="H8" s="194"/>
      <c r="I8" s="195"/>
      <c r="J8" s="197"/>
      <c r="K8" s="219"/>
    </row>
    <row r="9" spans="1:11" ht="18" customHeight="1" x14ac:dyDescent="0.4">
      <c r="B9" s="13">
        <v>4200</v>
      </c>
      <c r="C9" s="210" t="str">
        <f>_xlfn.XLOOKUP(B9,'H 6 aanwijzingen'!$A$19:$A$100,'H 6 aanwijzingen'!$B$19:$B$100,"",1)</f>
        <v>Huurkosten</v>
      </c>
      <c r="D9" s="211"/>
      <c r="E9" s="212"/>
      <c r="F9" s="14"/>
      <c r="G9" s="157" t="s">
        <v>224</v>
      </c>
      <c r="H9" s="157"/>
      <c r="I9" s="157"/>
      <c r="J9" s="84">
        <v>250</v>
      </c>
      <c r="K9" s="85"/>
    </row>
    <row r="10" spans="1:11" ht="18" customHeight="1" x14ac:dyDescent="0.4">
      <c r="B10" s="13">
        <v>1280</v>
      </c>
      <c r="C10" s="210" t="str">
        <f>_xlfn.XLOOKUP(B10,'H 6 aanwijzingen'!$A$19:$A$100,'H 6 aanwijzingen'!$B$19:$B$100,"",1)</f>
        <v>Nog te betalen bedragen</v>
      </c>
      <c r="D10" s="211"/>
      <c r="E10" s="212"/>
      <c r="F10" s="14"/>
      <c r="G10" s="157" t="str">
        <f>G9</f>
        <v xml:space="preserve">X-verhuur oktober </v>
      </c>
      <c r="H10" s="157"/>
      <c r="I10" s="157"/>
      <c r="J10" s="84"/>
      <c r="K10" s="85">
        <v>250</v>
      </c>
    </row>
    <row r="11" spans="1:11" ht="18" customHeight="1" x14ac:dyDescent="0.4">
      <c r="B11" s="13"/>
      <c r="C11" s="210" t="str">
        <f>_xlfn.XLOOKUP(B11,'H 6 aanwijzingen'!$A$19:$A$100,'H 6 aanwijzingen'!$B$19:$B$100,"",1)</f>
        <v/>
      </c>
      <c r="D11" s="211"/>
      <c r="E11" s="212"/>
      <c r="F11" s="14"/>
      <c r="G11" s="151"/>
      <c r="H11" s="152"/>
      <c r="I11" s="153"/>
      <c r="J11" s="15"/>
      <c r="K11" s="16"/>
    </row>
    <row r="12" spans="1:11" ht="18" customHeight="1" x14ac:dyDescent="0.4">
      <c r="B12" s="19"/>
      <c r="C12" s="20"/>
      <c r="D12" s="20"/>
      <c r="E12" s="20"/>
      <c r="F12" s="21"/>
      <c r="G12" s="24"/>
      <c r="H12" s="24"/>
      <c r="I12" s="24"/>
      <c r="J12" s="17"/>
      <c r="K12" s="23"/>
    </row>
    <row r="13" spans="1:11" ht="18" customHeight="1" x14ac:dyDescent="0.4">
      <c r="A13" s="2" t="s">
        <v>12</v>
      </c>
      <c r="B13" s="2" t="s">
        <v>158</v>
      </c>
    </row>
    <row r="14" spans="1:11" ht="18" customHeight="1" x14ac:dyDescent="0.4">
      <c r="B14" s="225" t="s">
        <v>14</v>
      </c>
      <c r="C14" s="226"/>
      <c r="D14" s="226"/>
      <c r="E14" s="226"/>
      <c r="F14" s="226"/>
      <c r="G14" s="156"/>
      <c r="H14" s="156"/>
      <c r="I14" s="156"/>
      <c r="J14" s="156"/>
      <c r="K14" s="18" t="s">
        <v>15</v>
      </c>
    </row>
    <row r="15" spans="1:11" ht="18" customHeight="1" x14ac:dyDescent="0.4">
      <c r="B15" s="185" t="s">
        <v>16</v>
      </c>
      <c r="C15" s="186"/>
      <c r="D15" s="186"/>
      <c r="E15" s="187"/>
      <c r="F15" s="188" t="s">
        <v>13</v>
      </c>
      <c r="G15" s="190" t="s">
        <v>3</v>
      </c>
      <c r="H15" s="191"/>
      <c r="I15" s="192"/>
      <c r="J15" s="196" t="s">
        <v>6</v>
      </c>
      <c r="K15" s="218" t="s">
        <v>7</v>
      </c>
    </row>
    <row r="16" spans="1:11" ht="18" customHeight="1" x14ac:dyDescent="0.4">
      <c r="B16" s="26" t="s">
        <v>78</v>
      </c>
      <c r="C16" s="12" t="s">
        <v>79</v>
      </c>
      <c r="D16" s="12"/>
      <c r="E16" s="27"/>
      <c r="F16" s="189"/>
      <c r="G16" s="193"/>
      <c r="H16" s="194"/>
      <c r="I16" s="195"/>
      <c r="J16" s="197"/>
      <c r="K16" s="219"/>
    </row>
    <row r="17" spans="1:11" ht="18" customHeight="1" x14ac:dyDescent="0.4">
      <c r="B17" s="13">
        <v>1280</v>
      </c>
      <c r="C17" s="210" t="str">
        <f>_xlfn.XLOOKUP(B17,'H 6 aanwijzingen'!$A$19:$A$100,'H 6 aanwijzingen'!$B$19:$B$100,"",1)</f>
        <v>Nog te betalen bedragen</v>
      </c>
      <c r="D17" s="211"/>
      <c r="E17" s="212"/>
      <c r="F17" s="101"/>
      <c r="G17" s="157" t="s">
        <v>225</v>
      </c>
      <c r="H17" s="157"/>
      <c r="I17" s="157"/>
      <c r="J17" s="84">
        <v>750</v>
      </c>
      <c r="K17" s="85"/>
    </row>
    <row r="18" spans="1:11" ht="18" customHeight="1" x14ac:dyDescent="0.4">
      <c r="B18" s="13">
        <v>1600</v>
      </c>
      <c r="C18" s="210" t="str">
        <f>_xlfn.XLOOKUP(B18,'H 6 aanwijzingen'!$A$19:$A$100,'H 6 aanwijzingen'!$B$19:$B$100,"",1)</f>
        <v>Te verrekenen omzetbelasting</v>
      </c>
      <c r="D18" s="211"/>
      <c r="E18" s="212"/>
      <c r="F18" s="101"/>
      <c r="G18" s="157" t="s">
        <v>226</v>
      </c>
      <c r="H18" s="157"/>
      <c r="I18" s="157"/>
      <c r="J18" s="84">
        <v>157.5</v>
      </c>
      <c r="K18" s="85"/>
    </row>
    <row r="19" spans="1:11" ht="18" customHeight="1" x14ac:dyDescent="0.4">
      <c r="B19" s="13">
        <v>1400</v>
      </c>
      <c r="C19" s="210" t="str">
        <f>_xlfn.XLOOKUP(B19,'H 6 aanwijzingen'!$A$19:$A$100,'H 6 aanwijzingen'!$B$19:$B$100,"",1)</f>
        <v>Crediteuren</v>
      </c>
      <c r="D19" s="211"/>
      <c r="E19" s="212"/>
      <c r="F19" s="101">
        <v>14052</v>
      </c>
      <c r="G19" s="179">
        <v>2555</v>
      </c>
      <c r="H19" s="180"/>
      <c r="I19" s="181"/>
      <c r="J19" s="100"/>
      <c r="K19" s="84">
        <v>907.5</v>
      </c>
    </row>
    <row r="20" spans="1:11" ht="18" customHeight="1" x14ac:dyDescent="0.4">
      <c r="B20" s="13"/>
      <c r="C20" s="210" t="str">
        <f>_xlfn.XLOOKUP(B20,'H 6 aanwijzingen'!$A$19:$A$100,'H 6 aanwijzingen'!$B$19:$B$100,"",1)</f>
        <v/>
      </c>
      <c r="D20" s="211"/>
      <c r="E20" s="212"/>
      <c r="F20" s="14"/>
      <c r="G20" s="148"/>
      <c r="H20" s="149"/>
      <c r="I20" s="150"/>
      <c r="J20" s="15"/>
      <c r="K20" s="16"/>
    </row>
    <row r="21" spans="1:11" ht="18" customHeight="1" x14ac:dyDescent="0.4">
      <c r="B21" s="19"/>
      <c r="C21" s="20"/>
      <c r="D21" s="20"/>
      <c r="E21" s="20"/>
      <c r="F21" s="21"/>
      <c r="G21" s="68"/>
      <c r="H21" s="68"/>
      <c r="I21" s="68"/>
      <c r="J21" s="17"/>
      <c r="K21" s="23"/>
    </row>
    <row r="22" spans="1:11" ht="18" customHeight="1" x14ac:dyDescent="0.4">
      <c r="A22" s="2" t="s">
        <v>9</v>
      </c>
      <c r="B22" s="3" t="s">
        <v>299</v>
      </c>
    </row>
    <row r="23" spans="1:11" ht="15" customHeight="1" x14ac:dyDescent="0.4">
      <c r="B23" s="159" t="s">
        <v>153</v>
      </c>
      <c r="C23" s="160"/>
      <c r="D23" s="160"/>
      <c r="E23" s="160"/>
      <c r="F23" s="160"/>
      <c r="G23" s="160"/>
      <c r="H23" s="160"/>
      <c r="I23" s="140" t="s">
        <v>135</v>
      </c>
    </row>
    <row r="24" spans="1:11" ht="30" x14ac:dyDescent="0.4">
      <c r="B24" s="67" t="s">
        <v>116</v>
      </c>
      <c r="C24" s="67" t="s">
        <v>0</v>
      </c>
      <c r="D24" s="67" t="s">
        <v>127</v>
      </c>
      <c r="E24" s="175" t="s">
        <v>3</v>
      </c>
      <c r="F24" s="175"/>
      <c r="G24" s="175"/>
      <c r="H24" s="67" t="s">
        <v>6</v>
      </c>
      <c r="I24" s="67" t="s">
        <v>7</v>
      </c>
    </row>
    <row r="25" spans="1:11" ht="18" customHeight="1" x14ac:dyDescent="0.4">
      <c r="B25" s="111">
        <v>45596</v>
      </c>
      <c r="C25" s="101">
        <v>90</v>
      </c>
      <c r="D25" s="101" t="s">
        <v>300</v>
      </c>
      <c r="E25" s="157" t="s">
        <v>223</v>
      </c>
      <c r="F25" s="157"/>
      <c r="G25" s="157"/>
      <c r="H25" s="84">
        <v>250</v>
      </c>
      <c r="I25" s="100"/>
    </row>
    <row r="26" spans="1:11" ht="18" customHeight="1" x14ac:dyDescent="0.4">
      <c r="B26" s="111">
        <v>45626</v>
      </c>
      <c r="C26" s="101">
        <v>90</v>
      </c>
      <c r="D26" s="101" t="s">
        <v>279</v>
      </c>
      <c r="E26" s="162" t="s">
        <v>201</v>
      </c>
      <c r="F26" s="162"/>
      <c r="G26" s="162"/>
      <c r="H26" s="84">
        <v>250</v>
      </c>
      <c r="I26" s="100"/>
    </row>
    <row r="27" spans="1:11" ht="18" customHeight="1" x14ac:dyDescent="0.4">
      <c r="B27" s="111">
        <v>45657</v>
      </c>
      <c r="C27" s="101">
        <v>90</v>
      </c>
      <c r="D27" s="101" t="s">
        <v>279</v>
      </c>
      <c r="E27" s="144" t="s">
        <v>202</v>
      </c>
      <c r="F27" s="145"/>
      <c r="G27" s="146"/>
      <c r="H27" s="84">
        <v>250</v>
      </c>
      <c r="I27" s="100"/>
    </row>
    <row r="28" spans="1:11" ht="18" customHeight="1" x14ac:dyDescent="0.4">
      <c r="B28" s="111">
        <v>45657</v>
      </c>
      <c r="C28" s="101"/>
      <c r="D28" s="101"/>
      <c r="E28" s="144" t="s">
        <v>203</v>
      </c>
      <c r="F28" s="145"/>
      <c r="G28" s="146"/>
      <c r="H28" s="84"/>
      <c r="I28" s="112">
        <v>750</v>
      </c>
    </row>
    <row r="29" spans="1:11" ht="18" customHeight="1" x14ac:dyDescent="0.4">
      <c r="B29" s="111"/>
      <c r="C29" s="101"/>
      <c r="D29" s="100"/>
      <c r="E29" s="143" t="s">
        <v>186</v>
      </c>
      <c r="F29" s="143"/>
      <c r="G29" s="143"/>
      <c r="H29" s="105">
        <f>SUM(H25:H28)</f>
        <v>750</v>
      </c>
      <c r="I29" s="105">
        <f>SUM(I25:I28)</f>
        <v>750</v>
      </c>
    </row>
    <row r="30" spans="1:11" ht="18" customHeight="1" x14ac:dyDescent="0.4">
      <c r="B30" s="54"/>
      <c r="C30" s="35"/>
      <c r="D30" s="36"/>
      <c r="E30" s="213"/>
      <c r="F30" s="213"/>
      <c r="G30" s="213"/>
      <c r="H30" s="65"/>
      <c r="I30" s="65"/>
    </row>
    <row r="32" spans="1:11" x14ac:dyDescent="0.4">
      <c r="A32" s="2" t="s">
        <v>10</v>
      </c>
      <c r="B32" s="2" t="s">
        <v>301</v>
      </c>
    </row>
    <row r="33" spans="1:11" ht="19.5" customHeight="1" x14ac:dyDescent="0.4">
      <c r="B33" s="159" t="s">
        <v>159</v>
      </c>
      <c r="C33" s="160"/>
      <c r="D33" s="160"/>
      <c r="E33" s="160"/>
      <c r="F33" s="160"/>
      <c r="G33" s="160"/>
      <c r="H33" s="160"/>
      <c r="I33" s="140" t="s">
        <v>135</v>
      </c>
    </row>
    <row r="34" spans="1:11" ht="30" x14ac:dyDescent="0.4">
      <c r="B34" s="67" t="s">
        <v>116</v>
      </c>
      <c r="C34" s="67" t="s">
        <v>0</v>
      </c>
      <c r="D34" s="67" t="s">
        <v>127</v>
      </c>
      <c r="E34" s="175" t="s">
        <v>3</v>
      </c>
      <c r="F34" s="175"/>
      <c r="G34" s="175"/>
      <c r="H34" s="67" t="s">
        <v>6</v>
      </c>
      <c r="I34" s="67" t="s">
        <v>7</v>
      </c>
    </row>
    <row r="35" spans="1:11" ht="18" customHeight="1" x14ac:dyDescent="0.4">
      <c r="B35" s="96">
        <v>45596</v>
      </c>
      <c r="C35" s="94">
        <v>90</v>
      </c>
      <c r="D35" s="95" t="s">
        <v>293</v>
      </c>
      <c r="E35" s="157" t="s">
        <v>223</v>
      </c>
      <c r="F35" s="157"/>
      <c r="G35" s="157"/>
      <c r="H35" s="84"/>
      <c r="I35" s="84">
        <v>250</v>
      </c>
    </row>
    <row r="36" spans="1:11" ht="18" customHeight="1" x14ac:dyDescent="0.4">
      <c r="B36" s="96">
        <v>45626</v>
      </c>
      <c r="C36" s="94">
        <v>90</v>
      </c>
      <c r="D36" s="101" t="s">
        <v>279</v>
      </c>
      <c r="E36" s="144" t="s">
        <v>201</v>
      </c>
      <c r="F36" s="145"/>
      <c r="G36" s="146"/>
      <c r="H36" s="85"/>
      <c r="I36" s="84">
        <v>250</v>
      </c>
    </row>
    <row r="37" spans="1:11" ht="18" customHeight="1" x14ac:dyDescent="0.4">
      <c r="B37" s="96">
        <v>45657</v>
      </c>
      <c r="C37" s="97">
        <v>90</v>
      </c>
      <c r="D37" s="98" t="s">
        <v>279</v>
      </c>
      <c r="E37" s="107" t="s">
        <v>202</v>
      </c>
      <c r="F37" s="108"/>
      <c r="G37" s="109"/>
      <c r="H37" s="86"/>
      <c r="I37" s="84">
        <v>250</v>
      </c>
    </row>
    <row r="38" spans="1:11" ht="18" customHeight="1" x14ac:dyDescent="0.4">
      <c r="B38" s="111">
        <v>45657</v>
      </c>
      <c r="C38" s="101">
        <v>50</v>
      </c>
      <c r="D38" s="101" t="s">
        <v>302</v>
      </c>
      <c r="E38" s="157" t="s">
        <v>225</v>
      </c>
      <c r="F38" s="157"/>
      <c r="G38" s="157"/>
      <c r="H38" s="85">
        <v>750</v>
      </c>
      <c r="I38" s="84"/>
    </row>
    <row r="39" spans="1:11" ht="18" customHeight="1" x14ac:dyDescent="0.4">
      <c r="B39" s="111"/>
      <c r="C39" s="101"/>
      <c r="D39" s="100"/>
      <c r="E39" s="143" t="s">
        <v>186</v>
      </c>
      <c r="F39" s="143"/>
      <c r="G39" s="143"/>
      <c r="H39" s="105">
        <f>SUM(H38)</f>
        <v>750</v>
      </c>
      <c r="I39" s="105">
        <f>SUM(I35:I37)</f>
        <v>750</v>
      </c>
    </row>
    <row r="40" spans="1:11" ht="18" customHeight="1" x14ac:dyDescent="0.4">
      <c r="B40" s="54"/>
      <c r="C40" s="35"/>
      <c r="D40" s="36"/>
      <c r="E40" s="213"/>
      <c r="F40" s="213"/>
      <c r="G40" s="213"/>
      <c r="H40" s="65"/>
      <c r="I40" s="65"/>
    </row>
    <row r="41" spans="1:11" ht="18" customHeight="1" x14ac:dyDescent="0.4"/>
    <row r="43" spans="1:11" x14ac:dyDescent="0.4">
      <c r="B43" s="1" t="s">
        <v>160</v>
      </c>
    </row>
    <row r="44" spans="1:11" ht="18" customHeight="1" x14ac:dyDescent="0.4">
      <c r="A44" s="2" t="s">
        <v>8</v>
      </c>
      <c r="B44" s="2" t="s">
        <v>161</v>
      </c>
    </row>
    <row r="45" spans="1:11" ht="18" customHeight="1" x14ac:dyDescent="0.4">
      <c r="B45" s="225" t="s">
        <v>14</v>
      </c>
      <c r="C45" s="226"/>
      <c r="D45" s="226"/>
      <c r="E45" s="226"/>
      <c r="F45" s="226"/>
      <c r="G45" s="156"/>
      <c r="H45" s="156"/>
      <c r="I45" s="156"/>
      <c r="J45" s="156"/>
      <c r="K45" s="18" t="s">
        <v>15</v>
      </c>
    </row>
    <row r="46" spans="1:11" ht="18" customHeight="1" x14ac:dyDescent="0.4">
      <c r="B46" s="185" t="s">
        <v>16</v>
      </c>
      <c r="C46" s="186"/>
      <c r="D46" s="186"/>
      <c r="E46" s="187"/>
      <c r="F46" s="188" t="s">
        <v>13</v>
      </c>
      <c r="G46" s="190" t="s">
        <v>3</v>
      </c>
      <c r="H46" s="191"/>
      <c r="I46" s="192"/>
      <c r="J46" s="196" t="s">
        <v>6</v>
      </c>
      <c r="K46" s="218" t="s">
        <v>7</v>
      </c>
    </row>
    <row r="47" spans="1:11" ht="18" customHeight="1" x14ac:dyDescent="0.4">
      <c r="B47" s="26" t="s">
        <v>78</v>
      </c>
      <c r="C47" s="12" t="s">
        <v>79</v>
      </c>
      <c r="D47" s="12"/>
      <c r="E47" s="27"/>
      <c r="F47" s="189"/>
      <c r="G47" s="193"/>
      <c r="H47" s="194"/>
      <c r="I47" s="195"/>
      <c r="J47" s="197"/>
      <c r="K47" s="219"/>
    </row>
    <row r="48" spans="1:11" ht="18" customHeight="1" x14ac:dyDescent="0.4">
      <c r="B48" s="13">
        <v>1100</v>
      </c>
      <c r="C48" s="210" t="str">
        <f>_xlfn.XLOOKUP(B48,'H 6 aanwijzingen'!$A$19:$A$100,'H 6 aanwijzingen'!$B$19:$B$100,"",1)</f>
        <v>Debiteuren</v>
      </c>
      <c r="D48" s="211"/>
      <c r="E48" s="212"/>
      <c r="F48" s="101">
        <v>11050</v>
      </c>
      <c r="G48" s="179" t="s">
        <v>227</v>
      </c>
      <c r="H48" s="180"/>
      <c r="I48" s="181"/>
      <c r="J48" s="84">
        <v>5808</v>
      </c>
      <c r="K48" s="16"/>
    </row>
    <row r="49" spans="1:11" ht="18" customHeight="1" x14ac:dyDescent="0.4">
      <c r="B49" s="13">
        <v>1260</v>
      </c>
      <c r="C49" s="210" t="str">
        <f>_xlfn.XLOOKUP(B49,'H 6 aanwijzingen'!$A$19:$A$100,'H 6 aanwijzingen'!$B$19:$B$100,"",1)</f>
        <v>Vooruitontvangen bedragen</v>
      </c>
      <c r="D49" s="211"/>
      <c r="E49" s="212"/>
      <c r="F49" s="14"/>
      <c r="G49" s="157" t="s">
        <v>228</v>
      </c>
      <c r="H49" s="157"/>
      <c r="I49" s="157"/>
      <c r="K49" s="84">
        <v>4800</v>
      </c>
    </row>
    <row r="50" spans="1:11" ht="18" customHeight="1" x14ac:dyDescent="0.4">
      <c r="B50" s="13">
        <v>1650</v>
      </c>
      <c r="C50" s="210" t="str">
        <f>_xlfn.XLOOKUP(B50,'H 6 aanwijzingen'!$A$19:$A$100,'H 6 aanwijzingen'!$B$19:$B$100,"",1)</f>
        <v>Verschuldigde omzetbelasting hoog</v>
      </c>
      <c r="D50" s="211"/>
      <c r="E50" s="212"/>
      <c r="F50" s="14"/>
      <c r="G50" s="157" t="s">
        <v>229</v>
      </c>
      <c r="H50" s="157"/>
      <c r="I50" s="157"/>
      <c r="J50" s="84"/>
      <c r="K50" s="85">
        <v>1008</v>
      </c>
    </row>
    <row r="51" spans="1:11" ht="18" customHeight="1" x14ac:dyDescent="0.4">
      <c r="B51" s="13"/>
      <c r="C51" s="210" t="str">
        <f>_xlfn.XLOOKUP(B51,'H 6 aanwijzingen'!$A$19:$A$100,'H 6 aanwijzingen'!$B$19:$B$100,"",1)</f>
        <v/>
      </c>
      <c r="D51" s="211"/>
      <c r="E51" s="212"/>
      <c r="F51" s="14"/>
      <c r="G51" s="148"/>
      <c r="H51" s="149"/>
      <c r="I51" s="150"/>
      <c r="J51" s="15"/>
      <c r="K51" s="16"/>
    </row>
    <row r="52" spans="1:11" ht="18" customHeight="1" x14ac:dyDescent="0.4">
      <c r="B52" s="19"/>
      <c r="C52" s="20"/>
      <c r="D52" s="20"/>
      <c r="E52" s="20"/>
      <c r="F52" s="21"/>
      <c r="G52" s="68"/>
      <c r="H52" s="68"/>
      <c r="I52" s="68"/>
      <c r="J52" s="17"/>
      <c r="K52" s="23"/>
    </row>
    <row r="53" spans="1:11" ht="18" customHeight="1" x14ac:dyDescent="0.4">
      <c r="A53" s="2" t="s">
        <v>12</v>
      </c>
      <c r="B53" s="2" t="s">
        <v>303</v>
      </c>
    </row>
    <row r="54" spans="1:11" ht="18" customHeight="1" x14ac:dyDescent="0.4">
      <c r="B54" s="225" t="s">
        <v>14</v>
      </c>
      <c r="C54" s="226"/>
      <c r="D54" s="226"/>
      <c r="E54" s="226"/>
      <c r="F54" s="226"/>
      <c r="G54" s="156"/>
      <c r="H54" s="156"/>
      <c r="I54" s="156"/>
      <c r="J54" s="156"/>
      <c r="K54" s="18" t="s">
        <v>15</v>
      </c>
    </row>
    <row r="55" spans="1:11" ht="18" customHeight="1" x14ac:dyDescent="0.4">
      <c r="B55" s="185" t="s">
        <v>16</v>
      </c>
      <c r="C55" s="186"/>
      <c r="D55" s="186"/>
      <c r="E55" s="187"/>
      <c r="F55" s="188" t="s">
        <v>13</v>
      </c>
      <c r="G55" s="190" t="s">
        <v>3</v>
      </c>
      <c r="H55" s="191"/>
      <c r="I55" s="192"/>
      <c r="J55" s="196" t="s">
        <v>6</v>
      </c>
      <c r="K55" s="218" t="s">
        <v>7</v>
      </c>
    </row>
    <row r="56" spans="1:11" ht="18" customHeight="1" x14ac:dyDescent="0.4">
      <c r="B56" s="26" t="s">
        <v>78</v>
      </c>
      <c r="C56" s="12" t="s">
        <v>79</v>
      </c>
      <c r="D56" s="12"/>
      <c r="E56" s="27"/>
      <c r="F56" s="189"/>
      <c r="G56" s="193"/>
      <c r="H56" s="194"/>
      <c r="I56" s="195"/>
      <c r="J56" s="197"/>
      <c r="K56" s="219"/>
    </row>
    <row r="57" spans="1:11" ht="18" customHeight="1" x14ac:dyDescent="0.4">
      <c r="B57" s="13">
        <v>1260</v>
      </c>
      <c r="C57" s="210" t="str">
        <f>_xlfn.XLOOKUP(B57,'H 6 aanwijzingen'!$A$19:$A$100,'H 6 aanwijzingen'!$B$19:$B$100,"",1)</f>
        <v>Vooruitontvangen bedragen</v>
      </c>
      <c r="D57" s="211"/>
      <c r="E57" s="212"/>
      <c r="F57" s="14"/>
      <c r="G57" s="157" t="s">
        <v>230</v>
      </c>
      <c r="H57" s="157"/>
      <c r="I57" s="157"/>
      <c r="J57" s="84">
        <v>1600</v>
      </c>
      <c r="K57" s="16"/>
    </row>
    <row r="58" spans="1:11" ht="18" customHeight="1" x14ac:dyDescent="0.4">
      <c r="B58" s="13">
        <v>9300</v>
      </c>
      <c r="C58" s="210" t="str">
        <f>_xlfn.XLOOKUP(B58,'H 6 aanwijzingen'!$A$19:$A$100,'H 6 aanwijzingen'!$B$19:$B$100,"",1)</f>
        <v>Huuropbrengsten</v>
      </c>
      <c r="D58" s="211"/>
      <c r="E58" s="212"/>
      <c r="F58" s="14"/>
      <c r="G58" s="157" t="s">
        <v>230</v>
      </c>
      <c r="H58" s="157"/>
      <c r="I58" s="157"/>
      <c r="J58" s="15"/>
      <c r="K58" s="84">
        <v>1600</v>
      </c>
    </row>
    <row r="59" spans="1:11" ht="18" customHeight="1" x14ac:dyDescent="0.4">
      <c r="B59" s="13"/>
      <c r="C59" s="210" t="str">
        <f>_xlfn.XLOOKUP(B59,'H 6 aanwijzingen'!$A$19:$A$100,'H 6 aanwijzingen'!$B$19:$B$100,"",1)</f>
        <v/>
      </c>
      <c r="D59" s="211"/>
      <c r="E59" s="212"/>
      <c r="F59" s="14"/>
      <c r="G59" s="151"/>
      <c r="H59" s="152"/>
      <c r="I59" s="153"/>
      <c r="J59" s="15"/>
      <c r="K59" s="16"/>
    </row>
    <row r="60" spans="1:11" ht="18" customHeight="1" x14ac:dyDescent="0.4">
      <c r="B60" s="13"/>
      <c r="C60" s="210" t="str">
        <f>_xlfn.XLOOKUP(B60,'H 6 aanwijzingen'!$A$19:$A$100,'H 6 aanwijzingen'!$B$19:$B$100,"",1)</f>
        <v/>
      </c>
      <c r="D60" s="211"/>
      <c r="E60" s="212"/>
      <c r="F60" s="14"/>
      <c r="G60" s="148"/>
      <c r="H60" s="149"/>
      <c r="I60" s="150"/>
      <c r="J60" s="15"/>
      <c r="K60" s="16"/>
    </row>
  </sheetData>
  <mergeCells count="69">
    <mergeCell ref="C58:E58"/>
    <mergeCell ref="C59:E59"/>
    <mergeCell ref="C60:E60"/>
    <mergeCell ref="G60:I60"/>
    <mergeCell ref="B55:E55"/>
    <mergeCell ref="F55:F56"/>
    <mergeCell ref="G55:I56"/>
    <mergeCell ref="G58:I58"/>
    <mergeCell ref="G59:I59"/>
    <mergeCell ref="J55:J56"/>
    <mergeCell ref="K55:K56"/>
    <mergeCell ref="C57:E57"/>
    <mergeCell ref="K46:K47"/>
    <mergeCell ref="C48:E48"/>
    <mergeCell ref="C49:E49"/>
    <mergeCell ref="G49:I49"/>
    <mergeCell ref="C50:E50"/>
    <mergeCell ref="C51:E51"/>
    <mergeCell ref="G51:I51"/>
    <mergeCell ref="G57:I57"/>
    <mergeCell ref="B54:J54"/>
    <mergeCell ref="J46:J47"/>
    <mergeCell ref="G48:I48"/>
    <mergeCell ref="G50:I50"/>
    <mergeCell ref="B46:E46"/>
    <mergeCell ref="K7:K8"/>
    <mergeCell ref="C9:E9"/>
    <mergeCell ref="C10:E10"/>
    <mergeCell ref="C11:E11"/>
    <mergeCell ref="G11:I11"/>
    <mergeCell ref="B7:E7"/>
    <mergeCell ref="F7:F8"/>
    <mergeCell ref="G7:I8"/>
    <mergeCell ref="B15:E15"/>
    <mergeCell ref="F15:F16"/>
    <mergeCell ref="G15:I16"/>
    <mergeCell ref="J15:J16"/>
    <mergeCell ref="K15:K16"/>
    <mergeCell ref="F46:F47"/>
    <mergeCell ref="G46:I47"/>
    <mergeCell ref="C20:E20"/>
    <mergeCell ref="G20:I20"/>
    <mergeCell ref="E28:G28"/>
    <mergeCell ref="E36:G36"/>
    <mergeCell ref="E38:G38"/>
    <mergeCell ref="E27:G27"/>
    <mergeCell ref="E29:G29"/>
    <mergeCell ref="E30:G30"/>
    <mergeCell ref="B33:H33"/>
    <mergeCell ref="E34:G34"/>
    <mergeCell ref="E35:G35"/>
    <mergeCell ref="E39:G39"/>
    <mergeCell ref="E40:G40"/>
    <mergeCell ref="B45:J45"/>
    <mergeCell ref="C17:E17"/>
    <mergeCell ref="C18:E18"/>
    <mergeCell ref="G18:I18"/>
    <mergeCell ref="E25:G25"/>
    <mergeCell ref="E26:G26"/>
    <mergeCell ref="G17:I17"/>
    <mergeCell ref="G19:I19"/>
    <mergeCell ref="B23:H23"/>
    <mergeCell ref="E24:G24"/>
    <mergeCell ref="C19:E19"/>
    <mergeCell ref="B6:J6"/>
    <mergeCell ref="G9:I9"/>
    <mergeCell ref="G10:I10"/>
    <mergeCell ref="B14:J14"/>
    <mergeCell ref="J7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E6622-D88A-4E1D-9CDA-AE400A8AA3E8}">
  <dimension ref="A1:K89"/>
  <sheetViews>
    <sheetView showGridLines="0" tabSelected="1" topLeftCell="A29" workbookViewId="0">
      <selection activeCell="C58" sqref="C58:E58"/>
    </sheetView>
  </sheetViews>
  <sheetFormatPr defaultColWidth="8.86328125" defaultRowHeight="15" x14ac:dyDescent="0.4"/>
  <cols>
    <col min="1" max="1" width="2.86328125" style="2" customWidth="1"/>
    <col min="2" max="2" width="14.265625" style="3" customWidth="1"/>
    <col min="3" max="3" width="15" style="3" customWidth="1"/>
    <col min="4" max="5" width="11.265625" style="3" customWidth="1"/>
    <col min="6" max="6" width="12.59765625" style="3" customWidth="1"/>
    <col min="7" max="7" width="13" style="3" customWidth="1"/>
    <col min="8" max="8" width="12.86328125" style="3" customWidth="1"/>
    <col min="9" max="9" width="11.1328125" style="3" customWidth="1"/>
    <col min="10" max="10" width="14" style="3" customWidth="1"/>
    <col min="11" max="11" width="14.265625" style="3" customWidth="1"/>
    <col min="12" max="12" width="11.59765625" style="3" customWidth="1"/>
    <col min="13" max="13" width="10.73046875" style="3" customWidth="1"/>
    <col min="14" max="14" width="2.3984375" style="3" customWidth="1"/>
    <col min="15" max="16384" width="8.86328125" style="3"/>
  </cols>
  <sheetData>
    <row r="1" spans="1:11" x14ac:dyDescent="0.4">
      <c r="B1" s="1" t="s">
        <v>197</v>
      </c>
      <c r="D1" s="1" t="s">
        <v>162</v>
      </c>
      <c r="E1" s="1"/>
    </row>
    <row r="4" spans="1:11" ht="18" customHeight="1" x14ac:dyDescent="0.4">
      <c r="B4" s="1" t="s">
        <v>163</v>
      </c>
    </row>
    <row r="5" spans="1:11" ht="18" customHeight="1" x14ac:dyDescent="0.4">
      <c r="A5" s="2" t="s">
        <v>8</v>
      </c>
      <c r="B5" s="2" t="s">
        <v>132</v>
      </c>
    </row>
    <row r="6" spans="1:11" ht="18" customHeight="1" x14ac:dyDescent="0.4">
      <c r="B6" s="225" t="s">
        <v>14</v>
      </c>
      <c r="C6" s="226"/>
      <c r="D6" s="226"/>
      <c r="E6" s="226"/>
      <c r="F6" s="226"/>
      <c r="G6" s="156"/>
      <c r="H6" s="156"/>
      <c r="I6" s="156"/>
      <c r="J6" s="156"/>
      <c r="K6" s="18" t="s">
        <v>15</v>
      </c>
    </row>
    <row r="7" spans="1:11" ht="18" customHeight="1" x14ac:dyDescent="0.4">
      <c r="B7" s="185" t="s">
        <v>16</v>
      </c>
      <c r="C7" s="186"/>
      <c r="D7" s="186"/>
      <c r="E7" s="187"/>
      <c r="F7" s="188" t="s">
        <v>13</v>
      </c>
      <c r="G7" s="190" t="s">
        <v>3</v>
      </c>
      <c r="H7" s="191"/>
      <c r="I7" s="192"/>
      <c r="J7" s="196" t="s">
        <v>6</v>
      </c>
      <c r="K7" s="218" t="s">
        <v>7</v>
      </c>
    </row>
    <row r="8" spans="1:11" ht="18" customHeight="1" x14ac:dyDescent="0.4">
      <c r="B8" s="26" t="s">
        <v>78</v>
      </c>
      <c r="C8" s="12" t="s">
        <v>79</v>
      </c>
      <c r="D8" s="12"/>
      <c r="E8" s="27"/>
      <c r="F8" s="189"/>
      <c r="G8" s="193"/>
      <c r="H8" s="194"/>
      <c r="I8" s="195"/>
      <c r="J8" s="197"/>
      <c r="K8" s="219"/>
    </row>
    <row r="9" spans="1:11" ht="18" customHeight="1" x14ac:dyDescent="0.4">
      <c r="B9" s="13">
        <v>760</v>
      </c>
      <c r="C9" s="210" t="str">
        <f>_xlfn.XLOOKUP(B9,'H 6 aanwijzingen'!$A$19:$A$100,'H 6 aanwijzingen'!$B$19:$B$100,"",1)</f>
        <v>Lening u/g</v>
      </c>
      <c r="D9" s="211"/>
      <c r="E9" s="212"/>
      <c r="F9" s="14"/>
      <c r="G9" s="157" t="s">
        <v>231</v>
      </c>
      <c r="H9" s="157"/>
      <c r="I9" s="157"/>
      <c r="J9" s="84">
        <v>6000</v>
      </c>
      <c r="K9" s="16"/>
    </row>
    <row r="10" spans="1:11" ht="18" customHeight="1" x14ac:dyDescent="0.4">
      <c r="B10" s="13">
        <v>1060</v>
      </c>
      <c r="C10" s="210" t="str">
        <f>_xlfn.XLOOKUP(B10,'H 6 aanwijzingen'!$A$19:$A$100,'H 6 aanwijzingen'!$B$19:$B$100,"",1)</f>
        <v>ING-bank</v>
      </c>
      <c r="D10" s="211"/>
      <c r="E10" s="212"/>
      <c r="F10" s="14"/>
      <c r="G10" s="157" t="str">
        <f>G9</f>
        <v>Stram</v>
      </c>
      <c r="H10" s="157"/>
      <c r="I10" s="157"/>
      <c r="J10" s="15"/>
      <c r="K10" s="84">
        <v>6000</v>
      </c>
    </row>
    <row r="11" spans="1:11" ht="18" customHeight="1" x14ac:dyDescent="0.4">
      <c r="B11" s="13"/>
      <c r="C11" s="210" t="str">
        <f>_xlfn.XLOOKUP(B11,'H 6 aanwijzingen'!$A$19:$A$100,'H 6 aanwijzingen'!$B$19:$B$100,"",1)</f>
        <v/>
      </c>
      <c r="D11" s="211"/>
      <c r="E11" s="212"/>
      <c r="F11" s="14"/>
      <c r="G11" s="151"/>
      <c r="H11" s="152"/>
      <c r="I11" s="153"/>
      <c r="J11" s="15"/>
      <c r="K11" s="16"/>
    </row>
    <row r="12" spans="1:11" ht="18" customHeight="1" x14ac:dyDescent="0.4">
      <c r="B12" s="19"/>
      <c r="C12" s="20"/>
      <c r="D12" s="20"/>
      <c r="E12" s="20"/>
      <c r="F12" s="21"/>
      <c r="G12" s="24"/>
      <c r="H12" s="24"/>
      <c r="I12" s="24"/>
      <c r="J12" s="17"/>
      <c r="K12" s="23"/>
    </row>
    <row r="13" spans="1:11" ht="18" customHeight="1" x14ac:dyDescent="0.4">
      <c r="A13" s="2" t="s">
        <v>12</v>
      </c>
      <c r="B13" s="2" t="s">
        <v>304</v>
      </c>
    </row>
    <row r="14" spans="1:11" ht="18" customHeight="1" x14ac:dyDescent="0.4">
      <c r="B14" s="3" t="s">
        <v>232</v>
      </c>
      <c r="C14" s="69"/>
      <c r="D14" s="69"/>
      <c r="E14" s="69"/>
      <c r="F14" s="69"/>
      <c r="G14" s="69"/>
      <c r="H14" s="69"/>
      <c r="I14" s="69"/>
      <c r="J14" s="69"/>
    </row>
    <row r="15" spans="1:11" ht="18" customHeight="1" x14ac:dyDescent="0.4"/>
    <row r="16" spans="1:11" ht="18" customHeight="1" x14ac:dyDescent="0.4">
      <c r="A16" s="2" t="s">
        <v>9</v>
      </c>
      <c r="B16" s="2" t="s">
        <v>305</v>
      </c>
    </row>
    <row r="17" spans="1:11" ht="18" customHeight="1" x14ac:dyDescent="0.4">
      <c r="B17" s="225" t="s">
        <v>14</v>
      </c>
      <c r="C17" s="226"/>
      <c r="D17" s="226"/>
      <c r="E17" s="226"/>
      <c r="F17" s="226"/>
      <c r="G17" s="156"/>
      <c r="H17" s="156"/>
      <c r="I17" s="156"/>
      <c r="J17" s="156"/>
      <c r="K17" s="18" t="s">
        <v>15</v>
      </c>
    </row>
    <row r="18" spans="1:11" ht="18" customHeight="1" x14ac:dyDescent="0.4">
      <c r="B18" s="185" t="s">
        <v>16</v>
      </c>
      <c r="C18" s="186"/>
      <c r="D18" s="186"/>
      <c r="E18" s="187"/>
      <c r="F18" s="188" t="s">
        <v>13</v>
      </c>
      <c r="G18" s="190" t="s">
        <v>3</v>
      </c>
      <c r="H18" s="191"/>
      <c r="I18" s="192"/>
      <c r="J18" s="196" t="s">
        <v>6</v>
      </c>
      <c r="K18" s="218" t="s">
        <v>7</v>
      </c>
    </row>
    <row r="19" spans="1:11" ht="18" customHeight="1" x14ac:dyDescent="0.4">
      <c r="B19" s="26" t="s">
        <v>78</v>
      </c>
      <c r="C19" s="12" t="s">
        <v>79</v>
      </c>
      <c r="D19" s="12"/>
      <c r="E19" s="27"/>
      <c r="F19" s="189"/>
      <c r="G19" s="193"/>
      <c r="H19" s="194"/>
      <c r="I19" s="195"/>
      <c r="J19" s="197"/>
      <c r="K19" s="219"/>
    </row>
    <row r="20" spans="1:11" ht="18" customHeight="1" x14ac:dyDescent="0.4">
      <c r="B20" s="13">
        <v>9000</v>
      </c>
      <c r="C20" s="210" t="str">
        <f>_xlfn.XLOOKUP(B20,'H 6 aanwijzingen'!$A$19:$A$100,'H 6 aanwijzingen'!$B$19:$B$100,"",1)</f>
        <v>Interestbaten</v>
      </c>
      <c r="D20" s="211"/>
      <c r="E20" s="212"/>
      <c r="F20" s="14"/>
      <c r="G20" s="157" t="s">
        <v>233</v>
      </c>
      <c r="H20" s="157"/>
      <c r="I20" s="157"/>
      <c r="K20" s="84">
        <v>15</v>
      </c>
    </row>
    <row r="21" spans="1:11" ht="18" customHeight="1" x14ac:dyDescent="0.4">
      <c r="B21" s="13">
        <v>1200</v>
      </c>
      <c r="C21" s="210" t="str">
        <f>_xlfn.XLOOKUP(B21,'H 6 aanwijzingen'!$A$19:$A$100,'H 6 aanwijzingen'!$B$19:$B$100,"",1)</f>
        <v>Nog te ontvangen bedragen</v>
      </c>
      <c r="D21" s="211"/>
      <c r="E21" s="212"/>
      <c r="F21" s="14"/>
      <c r="G21" s="157" t="s">
        <v>233</v>
      </c>
      <c r="H21" s="157"/>
      <c r="I21" s="157"/>
      <c r="J21" s="84">
        <v>15</v>
      </c>
      <c r="K21" s="85"/>
    </row>
    <row r="22" spans="1:11" ht="18" customHeight="1" x14ac:dyDescent="0.4">
      <c r="B22" s="13"/>
      <c r="C22" s="210" t="str">
        <f>_xlfn.XLOOKUP(B22,'H 6 aanwijzingen'!$A$19:$A$100,'H 6 aanwijzingen'!$B$19:$B$100,"",1)</f>
        <v/>
      </c>
      <c r="D22" s="211"/>
      <c r="E22" s="212"/>
      <c r="F22" s="14"/>
      <c r="G22" s="151"/>
      <c r="H22" s="152"/>
      <c r="I22" s="153"/>
      <c r="J22" s="15"/>
      <c r="K22" s="16"/>
    </row>
    <row r="23" spans="1:11" ht="18" customHeight="1" x14ac:dyDescent="0.4">
      <c r="B23" s="19"/>
      <c r="C23" s="20"/>
      <c r="D23" s="20"/>
      <c r="E23" s="20"/>
      <c r="F23" s="21"/>
      <c r="G23" s="24"/>
      <c r="H23" s="24"/>
      <c r="I23" s="24"/>
      <c r="J23" s="17"/>
      <c r="K23" s="23"/>
    </row>
    <row r="24" spans="1:11" ht="18" customHeight="1" x14ac:dyDescent="0.4">
      <c r="A24" s="2" t="s">
        <v>10</v>
      </c>
      <c r="B24" s="2" t="s">
        <v>164</v>
      </c>
    </row>
    <row r="25" spans="1:11" ht="18" customHeight="1" x14ac:dyDescent="0.4">
      <c r="B25" s="225" t="s">
        <v>14</v>
      </c>
      <c r="C25" s="226"/>
      <c r="D25" s="226"/>
      <c r="E25" s="226"/>
      <c r="F25" s="226"/>
      <c r="G25" s="156"/>
      <c r="H25" s="156"/>
      <c r="I25" s="156"/>
      <c r="J25" s="156"/>
      <c r="K25" s="18" t="s">
        <v>15</v>
      </c>
    </row>
    <row r="26" spans="1:11" ht="18" customHeight="1" x14ac:dyDescent="0.4">
      <c r="B26" s="185" t="s">
        <v>16</v>
      </c>
      <c r="C26" s="186"/>
      <c r="D26" s="186"/>
      <c r="E26" s="187"/>
      <c r="F26" s="188" t="s">
        <v>13</v>
      </c>
      <c r="G26" s="190" t="s">
        <v>3</v>
      </c>
      <c r="H26" s="191"/>
      <c r="I26" s="192"/>
      <c r="J26" s="196" t="s">
        <v>6</v>
      </c>
      <c r="K26" s="218" t="s">
        <v>7</v>
      </c>
    </row>
    <row r="27" spans="1:11" ht="18" customHeight="1" x14ac:dyDescent="0.4">
      <c r="B27" s="26" t="s">
        <v>78</v>
      </c>
      <c r="C27" s="12" t="s">
        <v>79</v>
      </c>
      <c r="D27" s="12"/>
      <c r="E27" s="27"/>
      <c r="F27" s="189"/>
      <c r="G27" s="193"/>
      <c r="H27" s="194"/>
      <c r="I27" s="195"/>
      <c r="J27" s="197"/>
      <c r="K27" s="219"/>
    </row>
    <row r="28" spans="1:11" ht="18" customHeight="1" x14ac:dyDescent="0.4">
      <c r="B28" s="13">
        <v>1060</v>
      </c>
      <c r="C28" s="210" t="str">
        <f>_xlfn.XLOOKUP(B28,'H 6 aanwijzingen'!$A$19:$A$100,'H 6 aanwijzingen'!$B$19:$B$100,"",1)</f>
        <v>ING-bank</v>
      </c>
      <c r="D28" s="211"/>
      <c r="E28" s="212"/>
      <c r="F28" s="14"/>
      <c r="G28" s="157" t="s">
        <v>231</v>
      </c>
      <c r="H28" s="157"/>
      <c r="I28" s="157"/>
      <c r="J28" s="113">
        <v>890</v>
      </c>
      <c r="K28" s="84"/>
    </row>
    <row r="29" spans="1:11" ht="18" customHeight="1" x14ac:dyDescent="0.4">
      <c r="B29" s="13">
        <v>760</v>
      </c>
      <c r="C29" s="210" t="str">
        <f>_xlfn.XLOOKUP(B29,'H 6 aanwijzingen'!$A$19:$A$100,'H 6 aanwijzingen'!$B$19:$B$100,"",1)</f>
        <v>Lening u/g</v>
      </c>
      <c r="D29" s="211"/>
      <c r="E29" s="212"/>
      <c r="F29" s="14"/>
      <c r="G29" s="157" t="s">
        <v>231</v>
      </c>
      <c r="H29" s="157"/>
      <c r="I29" s="157"/>
      <c r="J29" s="84"/>
      <c r="K29" s="85">
        <v>800</v>
      </c>
    </row>
    <row r="30" spans="1:11" ht="18" customHeight="1" x14ac:dyDescent="0.4">
      <c r="B30" s="13">
        <v>1200</v>
      </c>
      <c r="C30" s="210" t="str">
        <f>_xlfn.XLOOKUP(B30,'H 6 aanwijzingen'!$A$19:$A$100,'H 6 aanwijzingen'!$B$19:$B$100,"",1)</f>
        <v>Nog te ontvangen bedragen</v>
      </c>
      <c r="D30" s="211"/>
      <c r="E30" s="212"/>
      <c r="F30" s="14"/>
      <c r="G30" s="157" t="s">
        <v>231</v>
      </c>
      <c r="H30" s="157"/>
      <c r="I30" s="157"/>
      <c r="J30" s="84"/>
      <c r="K30" s="84">
        <v>90</v>
      </c>
    </row>
    <row r="31" spans="1:11" ht="18" customHeight="1" x14ac:dyDescent="0.4">
      <c r="B31" s="13"/>
      <c r="C31" s="210" t="str">
        <f>_xlfn.XLOOKUP(B31,'H 6 aanwijzingen'!$A$19:$A$100,'H 6 aanwijzingen'!$B$19:$B$100,"",1)</f>
        <v/>
      </c>
      <c r="D31" s="211"/>
      <c r="E31" s="212"/>
      <c r="F31" s="14"/>
      <c r="G31" s="148"/>
      <c r="H31" s="149"/>
      <c r="I31" s="150"/>
      <c r="J31" s="15"/>
      <c r="K31" s="16"/>
    </row>
    <row r="32" spans="1:11" ht="18" customHeight="1" x14ac:dyDescent="0.4">
      <c r="B32" s="19"/>
      <c r="C32" s="20"/>
      <c r="D32" s="20"/>
      <c r="E32" s="20"/>
      <c r="F32" s="21"/>
      <c r="G32" s="68"/>
      <c r="H32" s="68"/>
      <c r="I32" s="68"/>
      <c r="J32" s="17"/>
      <c r="K32" s="23"/>
    </row>
    <row r="33" spans="1:11" ht="18" customHeight="1" x14ac:dyDescent="0.4">
      <c r="A33" s="2" t="s">
        <v>133</v>
      </c>
      <c r="B33" s="2" t="s">
        <v>306</v>
      </c>
    </row>
    <row r="34" spans="1:11" ht="18" customHeight="1" x14ac:dyDescent="0.4">
      <c r="B34" s="3" t="s">
        <v>234</v>
      </c>
      <c r="C34" s="69"/>
      <c r="D34" s="69"/>
      <c r="E34" s="69"/>
      <c r="F34" s="69"/>
      <c r="G34" s="69"/>
      <c r="H34" s="69"/>
      <c r="I34" s="69"/>
      <c r="J34" s="69"/>
    </row>
    <row r="35" spans="1:11" ht="18" customHeight="1" x14ac:dyDescent="0.4"/>
    <row r="36" spans="1:11" ht="18" customHeight="1" x14ac:dyDescent="0.4">
      <c r="A36" s="2" t="s">
        <v>136</v>
      </c>
      <c r="B36" s="2" t="s">
        <v>307</v>
      </c>
    </row>
    <row r="37" spans="1:11" ht="18" customHeight="1" x14ac:dyDescent="0.4">
      <c r="B37" s="225" t="s">
        <v>14</v>
      </c>
      <c r="C37" s="226"/>
      <c r="D37" s="226"/>
      <c r="E37" s="226"/>
      <c r="F37" s="226"/>
      <c r="G37" s="156"/>
      <c r="H37" s="156"/>
      <c r="I37" s="156"/>
      <c r="J37" s="156"/>
      <c r="K37" s="18" t="s">
        <v>15</v>
      </c>
    </row>
    <row r="38" spans="1:11" ht="18" customHeight="1" x14ac:dyDescent="0.4">
      <c r="B38" s="185" t="s">
        <v>16</v>
      </c>
      <c r="C38" s="186"/>
      <c r="D38" s="186"/>
      <c r="E38" s="187"/>
      <c r="F38" s="188" t="s">
        <v>13</v>
      </c>
      <c r="G38" s="190" t="s">
        <v>3</v>
      </c>
      <c r="H38" s="191"/>
      <c r="I38" s="192"/>
      <c r="J38" s="196" t="s">
        <v>6</v>
      </c>
      <c r="K38" s="218" t="s">
        <v>7</v>
      </c>
    </row>
    <row r="39" spans="1:11" ht="18" customHeight="1" x14ac:dyDescent="0.4">
      <c r="B39" s="26" t="s">
        <v>78</v>
      </c>
      <c r="C39" s="12" t="s">
        <v>79</v>
      </c>
      <c r="D39" s="12"/>
      <c r="E39" s="27"/>
      <c r="F39" s="189"/>
      <c r="G39" s="193"/>
      <c r="H39" s="194"/>
      <c r="I39" s="195"/>
      <c r="J39" s="197"/>
      <c r="K39" s="219"/>
    </row>
    <row r="40" spans="1:11" ht="18" customHeight="1" x14ac:dyDescent="0.4">
      <c r="B40" s="13">
        <v>9000</v>
      </c>
      <c r="C40" s="210" t="str">
        <f>_xlfn.XLOOKUP(B40,'H 6 aanwijzingen'!$A$19:$A$100,'H 6 aanwijzingen'!$B$19:$B$100,"",1)</f>
        <v>Interestbaten</v>
      </c>
      <c r="D40" s="211"/>
      <c r="E40" s="212"/>
      <c r="F40" s="14"/>
      <c r="G40" s="157" t="s">
        <v>233</v>
      </c>
      <c r="H40" s="157"/>
      <c r="I40" s="157"/>
      <c r="K40" s="84">
        <v>13</v>
      </c>
    </row>
    <row r="41" spans="1:11" ht="18" customHeight="1" x14ac:dyDescent="0.4">
      <c r="B41" s="13">
        <v>1200</v>
      </c>
      <c r="C41" s="210" t="str">
        <f>_xlfn.XLOOKUP(B41,'H 6 aanwijzingen'!$A$19:$A$100,'H 6 aanwijzingen'!$B$19:$B$100,"",1)</f>
        <v>Nog te ontvangen bedragen</v>
      </c>
      <c r="D41" s="211"/>
      <c r="E41" s="212"/>
      <c r="F41" s="14"/>
      <c r="G41" s="157" t="s">
        <v>233</v>
      </c>
      <c r="H41" s="157"/>
      <c r="I41" s="157"/>
      <c r="J41" s="84">
        <v>13</v>
      </c>
      <c r="K41" s="85"/>
    </row>
    <row r="42" spans="1:11" ht="18" customHeight="1" x14ac:dyDescent="0.4">
      <c r="B42" s="13"/>
      <c r="C42" s="210" t="str">
        <f>_xlfn.XLOOKUP(B42,'H 6 aanwijzingen'!$A$19:$A$100,'H 6 aanwijzingen'!$B$19:$B$100,"",1)</f>
        <v/>
      </c>
      <c r="D42" s="211"/>
      <c r="E42" s="212"/>
      <c r="F42" s="14"/>
      <c r="G42" s="151"/>
      <c r="H42" s="152"/>
      <c r="I42" s="153"/>
      <c r="J42" s="15"/>
      <c r="K42" s="16"/>
    </row>
    <row r="43" spans="1:11" ht="18" customHeight="1" x14ac:dyDescent="0.4">
      <c r="B43" s="19"/>
      <c r="C43" s="20"/>
      <c r="D43" s="20"/>
      <c r="E43" s="20"/>
      <c r="F43" s="21"/>
      <c r="G43" s="24"/>
      <c r="H43" s="24"/>
      <c r="I43" s="24"/>
      <c r="J43" s="17"/>
      <c r="K43" s="23"/>
    </row>
    <row r="44" spans="1:11" ht="18" customHeight="1" x14ac:dyDescent="0.4">
      <c r="A44" s="2" t="s">
        <v>148</v>
      </c>
      <c r="B44" s="70" t="s">
        <v>308</v>
      </c>
    </row>
    <row r="45" spans="1:11" ht="18" customHeight="1" x14ac:dyDescent="0.4">
      <c r="B45" s="114" t="s">
        <v>235</v>
      </c>
      <c r="C45" s="115" t="s">
        <v>89</v>
      </c>
      <c r="F45" s="115" t="s">
        <v>236</v>
      </c>
      <c r="G45" s="115"/>
      <c r="H45" s="115"/>
      <c r="I45" s="115"/>
      <c r="J45" s="115"/>
      <c r="K45" s="115"/>
    </row>
    <row r="46" spans="1:11" ht="18" customHeight="1" x14ac:dyDescent="0.4">
      <c r="B46" s="116">
        <v>1200</v>
      </c>
      <c r="C46" s="70" t="s">
        <v>32</v>
      </c>
      <c r="F46" s="227" t="s">
        <v>237</v>
      </c>
      <c r="G46" s="227"/>
      <c r="H46" s="227"/>
      <c r="I46" s="227"/>
      <c r="J46" s="227"/>
      <c r="K46" s="227"/>
    </row>
    <row r="47" spans="1:11" ht="18" customHeight="1" x14ac:dyDescent="0.4"/>
    <row r="48" spans="1:11" ht="18" customHeight="1" x14ac:dyDescent="0.4"/>
    <row r="49" spans="1:11" x14ac:dyDescent="0.4">
      <c r="B49" s="1" t="s">
        <v>165</v>
      </c>
    </row>
    <row r="50" spans="1:11" ht="18" customHeight="1" x14ac:dyDescent="0.4">
      <c r="A50" s="2" t="s">
        <v>8</v>
      </c>
      <c r="B50" s="2" t="s">
        <v>132</v>
      </c>
    </row>
    <row r="51" spans="1:11" ht="18" customHeight="1" x14ac:dyDescent="0.4">
      <c r="B51" s="225" t="s">
        <v>14</v>
      </c>
      <c r="C51" s="226"/>
      <c r="D51" s="226"/>
      <c r="E51" s="226"/>
      <c r="F51" s="226"/>
      <c r="G51" s="156"/>
      <c r="H51" s="156"/>
      <c r="I51" s="156"/>
      <c r="J51" s="156"/>
      <c r="K51" s="18" t="s">
        <v>15</v>
      </c>
    </row>
    <row r="52" spans="1:11" ht="18" customHeight="1" x14ac:dyDescent="0.4">
      <c r="B52" s="185" t="s">
        <v>16</v>
      </c>
      <c r="C52" s="186"/>
      <c r="D52" s="186"/>
      <c r="E52" s="187"/>
      <c r="F52" s="188" t="s">
        <v>13</v>
      </c>
      <c r="G52" s="190" t="s">
        <v>3</v>
      </c>
      <c r="H52" s="191"/>
      <c r="I52" s="192"/>
      <c r="J52" s="196" t="s">
        <v>6</v>
      </c>
      <c r="K52" s="218" t="s">
        <v>7</v>
      </c>
    </row>
    <row r="53" spans="1:11" ht="18" customHeight="1" x14ac:dyDescent="0.4">
      <c r="B53" s="26" t="s">
        <v>78</v>
      </c>
      <c r="C53" s="12" t="s">
        <v>79</v>
      </c>
      <c r="D53" s="12"/>
      <c r="E53" s="27"/>
      <c r="F53" s="189"/>
      <c r="G53" s="193"/>
      <c r="H53" s="194"/>
      <c r="I53" s="195"/>
      <c r="J53" s="197"/>
      <c r="K53" s="219"/>
    </row>
    <row r="54" spans="1:11" ht="18" customHeight="1" x14ac:dyDescent="0.4">
      <c r="B54" s="13">
        <v>700</v>
      </c>
      <c r="C54" s="210" t="str">
        <f>_xlfn.XLOOKUP(B54,'H 6 aanwijzingen'!$A$19:$A$100,'H 6 aanwijzingen'!$B$19:$B$100,"",1)</f>
        <v>Hypothecaire lening</v>
      </c>
      <c r="D54" s="211"/>
      <c r="E54" s="212"/>
      <c r="F54" s="14"/>
      <c r="G54" s="157" t="s">
        <v>238</v>
      </c>
      <c r="H54" s="157"/>
      <c r="I54" s="157"/>
      <c r="J54" s="84">
        <v>10000</v>
      </c>
      <c r="K54" s="84"/>
    </row>
    <row r="55" spans="1:11" ht="18" customHeight="1" x14ac:dyDescent="0.4">
      <c r="B55" s="13">
        <v>1060</v>
      </c>
      <c r="C55" s="210" t="str">
        <f>_xlfn.XLOOKUP(B55,'H 6 aanwijzingen'!$A$19:$A$100,'H 6 aanwijzingen'!$B$19:$B$100,"",1)</f>
        <v>ING-bank</v>
      </c>
      <c r="D55" s="211"/>
      <c r="E55" s="212"/>
      <c r="F55" s="14"/>
      <c r="G55" s="157" t="s">
        <v>238</v>
      </c>
      <c r="H55" s="157"/>
      <c r="I55" s="157"/>
      <c r="J55" s="84"/>
      <c r="K55" s="84">
        <v>10000</v>
      </c>
    </row>
    <row r="56" spans="1:11" ht="18" customHeight="1" x14ac:dyDescent="0.4">
      <c r="B56" s="13">
        <v>1280</v>
      </c>
      <c r="C56" s="210" t="str">
        <f>_xlfn.XLOOKUP(B56,'H 6 aanwijzingen'!$A$19:$A$100,'H 6 aanwijzingen'!$B$19:$B$100,"",1)</f>
        <v>Nog te betalen bedragen</v>
      </c>
      <c r="D56" s="211"/>
      <c r="E56" s="212"/>
      <c r="F56" s="14"/>
      <c r="G56" s="144" t="s">
        <v>311</v>
      </c>
      <c r="H56" s="145"/>
      <c r="I56" s="146"/>
      <c r="J56" s="84">
        <v>10800</v>
      </c>
      <c r="K56" s="84"/>
    </row>
    <row r="57" spans="1:11" ht="18" customHeight="1" x14ac:dyDescent="0.4">
      <c r="B57" s="13">
        <v>1060</v>
      </c>
      <c r="C57" s="210" t="str">
        <f>_xlfn.XLOOKUP(B57,'H 6 aanwijzingen'!$A$19:$A$100,'H 6 aanwijzingen'!$B$19:$B$100,"",1)</f>
        <v>ING-bank</v>
      </c>
      <c r="D57" s="211"/>
      <c r="E57" s="212"/>
      <c r="F57" s="14"/>
      <c r="G57" s="157" t="s">
        <v>239</v>
      </c>
      <c r="H57" s="157"/>
      <c r="I57" s="157"/>
      <c r="J57" s="84"/>
      <c r="K57" s="85">
        <v>10800</v>
      </c>
    </row>
    <row r="58" spans="1:11" ht="18" customHeight="1" x14ac:dyDescent="0.4">
      <c r="B58" s="13"/>
      <c r="C58" s="210" t="str">
        <f>_xlfn.XLOOKUP(B58,'H 6 aanwijzingen'!$A$19:$A$100,'H 6 aanwijzingen'!$B$19:$B$100,"",1)</f>
        <v/>
      </c>
      <c r="D58" s="211"/>
      <c r="E58" s="212"/>
      <c r="F58" s="14"/>
      <c r="G58" s="151"/>
      <c r="H58" s="152"/>
      <c r="I58" s="153"/>
      <c r="J58" s="15"/>
      <c r="K58" s="16"/>
    </row>
    <row r="59" spans="1:11" ht="18" customHeight="1" x14ac:dyDescent="0.4"/>
    <row r="60" spans="1:11" ht="18" customHeight="1" x14ac:dyDescent="0.4">
      <c r="A60" s="2" t="s">
        <v>12</v>
      </c>
      <c r="B60" s="2" t="s">
        <v>309</v>
      </c>
    </row>
    <row r="61" spans="1:11" ht="18" customHeight="1" x14ac:dyDescent="0.4">
      <c r="B61" s="225" t="s">
        <v>14</v>
      </c>
      <c r="C61" s="226"/>
      <c r="D61" s="226"/>
      <c r="E61" s="226"/>
      <c r="F61" s="226"/>
      <c r="G61" s="156"/>
      <c r="H61" s="156"/>
      <c r="I61" s="156"/>
      <c r="J61" s="156"/>
      <c r="K61" s="18" t="s">
        <v>15</v>
      </c>
    </row>
    <row r="62" spans="1:11" ht="18" customHeight="1" x14ac:dyDescent="0.4">
      <c r="B62" s="185" t="s">
        <v>16</v>
      </c>
      <c r="C62" s="186"/>
      <c r="D62" s="186"/>
      <c r="E62" s="187"/>
      <c r="F62" s="188" t="s">
        <v>13</v>
      </c>
      <c r="G62" s="190" t="s">
        <v>3</v>
      </c>
      <c r="H62" s="191"/>
      <c r="I62" s="192"/>
      <c r="J62" s="196" t="s">
        <v>6</v>
      </c>
      <c r="K62" s="218" t="s">
        <v>7</v>
      </c>
    </row>
    <row r="63" spans="1:11" ht="18" customHeight="1" x14ac:dyDescent="0.4">
      <c r="B63" s="26" t="s">
        <v>78</v>
      </c>
      <c r="C63" s="12" t="s">
        <v>79</v>
      </c>
      <c r="D63" s="12"/>
      <c r="E63" s="27"/>
      <c r="F63" s="189"/>
      <c r="G63" s="193"/>
      <c r="H63" s="194"/>
      <c r="I63" s="195"/>
      <c r="J63" s="197"/>
      <c r="K63" s="219"/>
    </row>
    <row r="64" spans="1:11" ht="18" customHeight="1" x14ac:dyDescent="0.4">
      <c r="B64" s="13">
        <v>9100</v>
      </c>
      <c r="C64" s="210" t="str">
        <f>_xlfn.XLOOKUP(B64,'H 6 aanwijzingen'!$A$19:$A$100,'H 6 aanwijzingen'!$B$19:$B$100,"",1)</f>
        <v>Interestkosten</v>
      </c>
      <c r="D64" s="211"/>
      <c r="E64" s="212"/>
      <c r="F64" s="14"/>
      <c r="G64" s="157" t="s">
        <v>240</v>
      </c>
      <c r="H64" s="157"/>
      <c r="I64" s="157"/>
      <c r="J64" s="84">
        <v>900</v>
      </c>
      <c r="K64" s="84"/>
    </row>
    <row r="65" spans="1:11" ht="18" customHeight="1" x14ac:dyDescent="0.4">
      <c r="B65" s="13">
        <v>1280</v>
      </c>
      <c r="C65" s="210" t="str">
        <f>_xlfn.XLOOKUP(B65,'H 6 aanwijzingen'!$A$19:$A$100,'H 6 aanwijzingen'!$B$19:$B$100,"",1)</f>
        <v>Nog te betalen bedragen</v>
      </c>
      <c r="D65" s="211"/>
      <c r="E65" s="212"/>
      <c r="F65" s="14"/>
      <c r="G65" s="157" t="s">
        <v>240</v>
      </c>
      <c r="H65" s="157"/>
      <c r="I65" s="157"/>
      <c r="J65" s="84"/>
      <c r="K65" s="84">
        <v>900</v>
      </c>
    </row>
    <row r="66" spans="1:11" ht="18" customHeight="1" x14ac:dyDescent="0.4">
      <c r="B66" s="13"/>
      <c r="C66" s="210" t="str">
        <f>_xlfn.XLOOKUP(B66,'H 6 aanwijzingen'!$A$19:$A$100,'H 6 aanwijzingen'!$B$19:$B$100,"",1)</f>
        <v/>
      </c>
      <c r="D66" s="211"/>
      <c r="E66" s="212"/>
      <c r="F66" s="14"/>
      <c r="G66" s="151"/>
      <c r="H66" s="152"/>
      <c r="I66" s="153"/>
      <c r="J66" s="15"/>
      <c r="K66" s="16"/>
    </row>
    <row r="67" spans="1:11" ht="18" customHeight="1" x14ac:dyDescent="0.4">
      <c r="B67" s="19"/>
      <c r="C67" s="20"/>
      <c r="D67" s="20"/>
      <c r="E67" s="20"/>
      <c r="F67" s="21"/>
      <c r="G67" s="24"/>
      <c r="H67" s="24"/>
      <c r="I67" s="24"/>
      <c r="J67" s="17"/>
      <c r="K67" s="23"/>
    </row>
    <row r="68" spans="1:11" ht="18" customHeight="1" x14ac:dyDescent="0.4"/>
    <row r="69" spans="1:11" ht="18" customHeight="1" x14ac:dyDescent="0.4">
      <c r="B69" s="1" t="s">
        <v>166</v>
      </c>
    </row>
    <row r="70" spans="1:11" ht="18" customHeight="1" x14ac:dyDescent="0.4">
      <c r="A70" s="2" t="s">
        <v>8</v>
      </c>
      <c r="B70" s="2" t="s">
        <v>167</v>
      </c>
    </row>
    <row r="71" spans="1:11" ht="18" customHeight="1" x14ac:dyDescent="0.4">
      <c r="B71" s="225" t="s">
        <v>14</v>
      </c>
      <c r="C71" s="226"/>
      <c r="D71" s="226"/>
      <c r="E71" s="226"/>
      <c r="F71" s="226"/>
      <c r="G71" s="156"/>
      <c r="H71" s="156"/>
      <c r="I71" s="156"/>
      <c r="J71" s="156"/>
      <c r="K71" s="18" t="s">
        <v>15</v>
      </c>
    </row>
    <row r="72" spans="1:11" ht="18" customHeight="1" x14ac:dyDescent="0.4">
      <c r="B72" s="185" t="s">
        <v>16</v>
      </c>
      <c r="C72" s="186"/>
      <c r="D72" s="186"/>
      <c r="E72" s="187"/>
      <c r="F72" s="188" t="s">
        <v>13</v>
      </c>
      <c r="G72" s="190" t="s">
        <v>3</v>
      </c>
      <c r="H72" s="191"/>
      <c r="I72" s="192"/>
      <c r="J72" s="196" t="s">
        <v>6</v>
      </c>
      <c r="K72" s="218" t="s">
        <v>7</v>
      </c>
    </row>
    <row r="73" spans="1:11" ht="18" customHeight="1" x14ac:dyDescent="0.4">
      <c r="B73" s="26" t="s">
        <v>78</v>
      </c>
      <c r="C73" s="12" t="s">
        <v>79</v>
      </c>
      <c r="D73" s="12"/>
      <c r="E73" s="27"/>
      <c r="F73" s="189"/>
      <c r="G73" s="193"/>
      <c r="H73" s="194"/>
      <c r="I73" s="195"/>
      <c r="J73" s="197"/>
      <c r="K73" s="219"/>
    </row>
    <row r="74" spans="1:11" ht="18" customHeight="1" x14ac:dyDescent="0.4">
      <c r="B74" s="13">
        <v>200</v>
      </c>
      <c r="C74" s="210" t="str">
        <f>_xlfn.XLOOKUP(B74,'H 6 aanwijzingen'!$A$19:$A$100,'H 6 aanwijzingen'!$B$19:$B$100,"",1)</f>
        <v>Gebouw</v>
      </c>
      <c r="D74" s="211"/>
      <c r="E74" s="212"/>
      <c r="F74" s="101"/>
      <c r="G74" s="157" t="s">
        <v>241</v>
      </c>
      <c r="H74" s="157"/>
      <c r="I74" s="157"/>
      <c r="J74" s="84">
        <v>270000</v>
      </c>
      <c r="K74" s="84"/>
    </row>
    <row r="75" spans="1:11" ht="18" customHeight="1" x14ac:dyDescent="0.4">
      <c r="B75" s="13">
        <v>700</v>
      </c>
      <c r="C75" s="210" t="str">
        <f>_xlfn.XLOOKUP(B75,'H 6 aanwijzingen'!$A$19:$A$100,'H 6 aanwijzingen'!$B$19:$B$100,"",1)</f>
        <v>Hypothecaire lening</v>
      </c>
      <c r="D75" s="211"/>
      <c r="E75" s="212"/>
      <c r="F75" s="101"/>
      <c r="G75" s="157" t="s">
        <v>242</v>
      </c>
      <c r="H75" s="157"/>
      <c r="I75" s="157"/>
      <c r="J75" s="84"/>
      <c r="K75" s="84">
        <v>240000</v>
      </c>
    </row>
    <row r="76" spans="1:11" ht="18" customHeight="1" x14ac:dyDescent="0.4">
      <c r="B76" s="13">
        <v>9100</v>
      </c>
      <c r="C76" s="210" t="str">
        <f>_xlfn.XLOOKUP(B76,'H 6 aanwijzingen'!$A$19:$A$100,'H 6 aanwijzingen'!$B$19:$B$100,"",1)</f>
        <v>Interestkosten</v>
      </c>
      <c r="D76" s="211"/>
      <c r="E76" s="212"/>
      <c r="F76" s="118"/>
      <c r="G76" s="179" t="s">
        <v>243</v>
      </c>
      <c r="H76" s="180"/>
      <c r="I76" s="181"/>
      <c r="J76" s="84">
        <v>2400</v>
      </c>
      <c r="K76" s="84"/>
    </row>
    <row r="77" spans="1:11" ht="18" customHeight="1" x14ac:dyDescent="0.4">
      <c r="B77" s="13">
        <v>1400</v>
      </c>
      <c r="C77" s="210" t="str">
        <f>_xlfn.XLOOKUP(B77,'H 6 aanwijzingen'!$A$19:$A$100,'H 6 aanwijzingen'!$B$19:$B$100,"",1)</f>
        <v>Crediteuren</v>
      </c>
      <c r="D77" s="211"/>
      <c r="E77" s="212"/>
      <c r="F77" s="118" t="s">
        <v>244</v>
      </c>
      <c r="G77" s="179">
        <v>12687</v>
      </c>
      <c r="H77" s="180"/>
      <c r="I77" s="181"/>
      <c r="J77" s="84"/>
      <c r="K77" s="84">
        <v>32400</v>
      </c>
    </row>
    <row r="78" spans="1:11" ht="18" customHeight="1" x14ac:dyDescent="0.4">
      <c r="B78" s="13"/>
      <c r="C78" s="210" t="str">
        <f>_xlfn.XLOOKUP(B78,'H 6 aanwijzingen'!$A$19:$A$100,'H 6 aanwijzingen'!$B$19:$B$100,"",1)</f>
        <v/>
      </c>
      <c r="D78" s="211"/>
      <c r="E78" s="212"/>
      <c r="F78" s="14"/>
      <c r="G78" s="151"/>
      <c r="H78" s="152"/>
      <c r="I78" s="153"/>
      <c r="J78" s="15"/>
      <c r="K78" s="16"/>
    </row>
    <row r="79" spans="1:11" ht="18" customHeight="1" x14ac:dyDescent="0.4">
      <c r="B79" s="19"/>
      <c r="C79" s="20"/>
      <c r="D79" s="20"/>
      <c r="E79" s="20"/>
      <c r="F79" s="21"/>
      <c r="G79" s="24"/>
      <c r="H79" s="24"/>
      <c r="I79" s="24"/>
      <c r="J79" s="17"/>
      <c r="K79" s="23"/>
    </row>
    <row r="80" spans="1:11" ht="18" customHeight="1" x14ac:dyDescent="0.4">
      <c r="A80" s="2" t="s">
        <v>12</v>
      </c>
      <c r="B80" s="2" t="s">
        <v>168</v>
      </c>
    </row>
    <row r="81" spans="1:11" ht="18" customHeight="1" x14ac:dyDescent="0.4">
      <c r="B81" s="3" t="s">
        <v>245</v>
      </c>
      <c r="C81" s="69"/>
      <c r="D81" s="69"/>
      <c r="E81" s="69"/>
      <c r="F81" s="69"/>
      <c r="G81" s="69"/>
      <c r="H81" s="69"/>
    </row>
    <row r="82" spans="1:11" ht="18" customHeight="1" x14ac:dyDescent="0.4"/>
    <row r="83" spans="1:11" ht="18" customHeight="1" x14ac:dyDescent="0.4">
      <c r="A83" s="2" t="s">
        <v>9</v>
      </c>
      <c r="B83" s="2" t="s">
        <v>310</v>
      </c>
    </row>
    <row r="84" spans="1:11" ht="18" customHeight="1" x14ac:dyDescent="0.4">
      <c r="B84" s="225" t="s">
        <v>14</v>
      </c>
      <c r="C84" s="226"/>
      <c r="D84" s="226"/>
      <c r="E84" s="226"/>
      <c r="F84" s="226"/>
      <c r="G84" s="156"/>
      <c r="H84" s="156"/>
      <c r="I84" s="156"/>
      <c r="J84" s="156"/>
      <c r="K84" s="18" t="s">
        <v>15</v>
      </c>
    </row>
    <row r="85" spans="1:11" ht="18" customHeight="1" x14ac:dyDescent="0.4">
      <c r="B85" s="185" t="s">
        <v>16</v>
      </c>
      <c r="C85" s="186"/>
      <c r="D85" s="186"/>
      <c r="E85" s="187"/>
      <c r="F85" s="188" t="s">
        <v>13</v>
      </c>
      <c r="G85" s="190" t="s">
        <v>3</v>
      </c>
      <c r="H85" s="191"/>
      <c r="I85" s="192"/>
      <c r="J85" s="196" t="s">
        <v>6</v>
      </c>
      <c r="K85" s="218" t="s">
        <v>7</v>
      </c>
    </row>
    <row r="86" spans="1:11" ht="18" customHeight="1" x14ac:dyDescent="0.4">
      <c r="B86" s="26" t="s">
        <v>78</v>
      </c>
      <c r="C86" s="12" t="s">
        <v>79</v>
      </c>
      <c r="D86" s="12"/>
      <c r="E86" s="27"/>
      <c r="F86" s="189"/>
      <c r="G86" s="193"/>
      <c r="H86" s="194"/>
      <c r="I86" s="195"/>
      <c r="J86" s="197"/>
      <c r="K86" s="219"/>
    </row>
    <row r="87" spans="1:11" ht="18" customHeight="1" x14ac:dyDescent="0.4">
      <c r="B87" s="13">
        <v>9100</v>
      </c>
      <c r="C87" s="210" t="str">
        <f>_xlfn.XLOOKUP(B87,'H 6 aanwijzingen'!$A$19:$A$100,'H 6 aanwijzingen'!$B$19:$B$100,"",1)</f>
        <v>Interestkosten</v>
      </c>
      <c r="D87" s="211"/>
      <c r="E87" s="212"/>
      <c r="F87" s="14"/>
      <c r="G87" s="157" t="s">
        <v>246</v>
      </c>
      <c r="H87" s="157"/>
      <c r="I87" s="157"/>
      <c r="J87" s="84">
        <v>800</v>
      </c>
      <c r="K87" s="84"/>
    </row>
    <row r="88" spans="1:11" ht="18" customHeight="1" x14ac:dyDescent="0.4">
      <c r="B88" s="13">
        <v>1280</v>
      </c>
      <c r="C88" s="210" t="str">
        <f>_xlfn.XLOOKUP(B88,'H 6 aanwijzingen'!$A$19:$A$100,'H 6 aanwijzingen'!$B$19:$B$100,"",1)</f>
        <v>Nog te betalen bedragen</v>
      </c>
      <c r="D88" s="211"/>
      <c r="E88" s="212"/>
      <c r="F88" s="14"/>
      <c r="G88" s="157" t="s">
        <v>246</v>
      </c>
      <c r="H88" s="157"/>
      <c r="I88" s="157"/>
      <c r="J88" s="84"/>
      <c r="K88" s="84">
        <v>800</v>
      </c>
    </row>
    <row r="89" spans="1:11" ht="18" customHeight="1" x14ac:dyDescent="0.4">
      <c r="B89" s="13"/>
      <c r="C89" s="210" t="str">
        <f>_xlfn.XLOOKUP(B89,'H 6 aanwijzingen'!$A$19:$A$100,'H 6 aanwijzingen'!$B$19:$B$100,"",1)</f>
        <v/>
      </c>
      <c r="D89" s="211"/>
      <c r="E89" s="212"/>
      <c r="F89" s="14"/>
      <c r="G89" s="151"/>
      <c r="H89" s="152"/>
      <c r="I89" s="153"/>
      <c r="J89" s="15"/>
      <c r="K89" s="16"/>
    </row>
  </sheetData>
  <mergeCells count="107">
    <mergeCell ref="G87:I87"/>
    <mergeCell ref="G88:I88"/>
    <mergeCell ref="C77:E77"/>
    <mergeCell ref="C78:E78"/>
    <mergeCell ref="G41:I41"/>
    <mergeCell ref="F46:K46"/>
    <mergeCell ref="C41:E41"/>
    <mergeCell ref="C42:E42"/>
    <mergeCell ref="G42:I42"/>
    <mergeCell ref="K52:K53"/>
    <mergeCell ref="C74:E74"/>
    <mergeCell ref="C75:E75"/>
    <mergeCell ref="G75:I75"/>
    <mergeCell ref="C76:E76"/>
    <mergeCell ref="G77:I77"/>
    <mergeCell ref="B84:J84"/>
    <mergeCell ref="B61:J61"/>
    <mergeCell ref="G64:I64"/>
    <mergeCell ref="B62:E62"/>
    <mergeCell ref="F62:F63"/>
    <mergeCell ref="G62:I63"/>
    <mergeCell ref="J62:J63"/>
    <mergeCell ref="B51:J51"/>
    <mergeCell ref="G54:I54"/>
    <mergeCell ref="C89:E89"/>
    <mergeCell ref="G89:I89"/>
    <mergeCell ref="F85:F86"/>
    <mergeCell ref="G85:I86"/>
    <mergeCell ref="J85:J86"/>
    <mergeCell ref="K85:K86"/>
    <mergeCell ref="C87:E87"/>
    <mergeCell ref="C88:E88"/>
    <mergeCell ref="K62:K63"/>
    <mergeCell ref="C64:E64"/>
    <mergeCell ref="C65:E65"/>
    <mergeCell ref="C66:E66"/>
    <mergeCell ref="G66:I66"/>
    <mergeCell ref="B72:E72"/>
    <mergeCell ref="F72:F73"/>
    <mergeCell ref="G72:I73"/>
    <mergeCell ref="J72:J73"/>
    <mergeCell ref="K72:K73"/>
    <mergeCell ref="G78:I78"/>
    <mergeCell ref="B85:E85"/>
    <mergeCell ref="G65:I65"/>
    <mergeCell ref="B71:J71"/>
    <mergeCell ref="G74:I74"/>
    <mergeCell ref="G76:I76"/>
    <mergeCell ref="J38:J39"/>
    <mergeCell ref="K38:K39"/>
    <mergeCell ref="C40:E40"/>
    <mergeCell ref="B26:E26"/>
    <mergeCell ref="F26:F27"/>
    <mergeCell ref="G26:I27"/>
    <mergeCell ref="J26:J27"/>
    <mergeCell ref="K26:K27"/>
    <mergeCell ref="C28:E28"/>
    <mergeCell ref="G40:I40"/>
    <mergeCell ref="G28:I28"/>
    <mergeCell ref="G29:I29"/>
    <mergeCell ref="G30:I30"/>
    <mergeCell ref="B37:J37"/>
    <mergeCell ref="C29:E29"/>
    <mergeCell ref="C30:E30"/>
    <mergeCell ref="C31:E31"/>
    <mergeCell ref="G31:I31"/>
    <mergeCell ref="B38:E38"/>
    <mergeCell ref="F38:F39"/>
    <mergeCell ref="G38:I39"/>
    <mergeCell ref="K7:K8"/>
    <mergeCell ref="C9:E9"/>
    <mergeCell ref="C10:E10"/>
    <mergeCell ref="C11:E11"/>
    <mergeCell ref="G11:I11"/>
    <mergeCell ref="B18:E18"/>
    <mergeCell ref="F18:F19"/>
    <mergeCell ref="G18:I19"/>
    <mergeCell ref="J18:J19"/>
    <mergeCell ref="K18:K19"/>
    <mergeCell ref="B52:E52"/>
    <mergeCell ref="F52:F53"/>
    <mergeCell ref="G52:I53"/>
    <mergeCell ref="J52:J53"/>
    <mergeCell ref="C54:E54"/>
    <mergeCell ref="C55:E55"/>
    <mergeCell ref="G55:I55"/>
    <mergeCell ref="C58:E58"/>
    <mergeCell ref="C56:E56"/>
    <mergeCell ref="C57:E57"/>
    <mergeCell ref="G56:I56"/>
    <mergeCell ref="G57:I57"/>
    <mergeCell ref="G58:I58"/>
    <mergeCell ref="G20:I20"/>
    <mergeCell ref="G21:I21"/>
    <mergeCell ref="B25:J25"/>
    <mergeCell ref="C20:E20"/>
    <mergeCell ref="C21:E21"/>
    <mergeCell ref="C22:E22"/>
    <mergeCell ref="G22:I22"/>
    <mergeCell ref="B6:J6"/>
    <mergeCell ref="G9:I9"/>
    <mergeCell ref="G10:I10"/>
    <mergeCell ref="B17:J17"/>
    <mergeCell ref="B7:E7"/>
    <mergeCell ref="F7:F8"/>
    <mergeCell ref="G7:I8"/>
    <mergeCell ref="J7:J8"/>
  </mergeCells>
  <pageMargins left="0.7" right="0.7" top="0.75" bottom="0.75" header="0.3" footer="0.3"/>
  <ignoredErrors>
    <ignoredError sqref="B45 F7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E0EF3-9620-4C8C-8FBF-04D37E35C468}">
  <dimension ref="A1:K73"/>
  <sheetViews>
    <sheetView showGridLines="0" workbookViewId="0">
      <selection activeCell="H52" sqref="H52"/>
    </sheetView>
  </sheetViews>
  <sheetFormatPr defaultColWidth="8.86328125" defaultRowHeight="15" x14ac:dyDescent="0.4"/>
  <cols>
    <col min="1" max="1" width="2.86328125" style="2" customWidth="1"/>
    <col min="2" max="2" width="14.265625" style="3" customWidth="1"/>
    <col min="3" max="3" width="23.1328125" style="3" customWidth="1"/>
    <col min="4" max="5" width="11.265625" style="3" customWidth="1"/>
    <col min="6" max="6" width="12.59765625" style="3" customWidth="1"/>
    <col min="7" max="7" width="13" style="3" customWidth="1"/>
    <col min="8" max="8" width="12.86328125" style="3" customWidth="1"/>
    <col min="9" max="9" width="11.1328125" style="3" customWidth="1"/>
    <col min="10" max="10" width="14" style="3" customWidth="1"/>
    <col min="11" max="11" width="13.265625" style="3" customWidth="1"/>
    <col min="12" max="12" width="11.59765625" style="3" customWidth="1"/>
    <col min="13" max="13" width="10.73046875" style="3" customWidth="1"/>
    <col min="14" max="14" width="2.3984375" style="3" customWidth="1"/>
    <col min="15" max="16384" width="8.86328125" style="3"/>
  </cols>
  <sheetData>
    <row r="1" spans="1:11" x14ac:dyDescent="0.4">
      <c r="B1" s="1" t="s">
        <v>197</v>
      </c>
      <c r="D1" s="1" t="s">
        <v>169</v>
      </c>
      <c r="E1" s="1"/>
    </row>
    <row r="4" spans="1:11" x14ac:dyDescent="0.4">
      <c r="B4" s="1" t="s">
        <v>170</v>
      </c>
    </row>
    <row r="5" spans="1:11" ht="18" customHeight="1" x14ac:dyDescent="0.4">
      <c r="A5" s="2" t="s">
        <v>8</v>
      </c>
      <c r="B5" s="2" t="s">
        <v>312</v>
      </c>
    </row>
    <row r="6" spans="1:11" ht="18" customHeight="1" x14ac:dyDescent="0.4">
      <c r="B6" s="225" t="s">
        <v>14</v>
      </c>
      <c r="C6" s="226"/>
      <c r="D6" s="226"/>
      <c r="E6" s="226"/>
      <c r="F6" s="226"/>
      <c r="G6" s="156"/>
      <c r="H6" s="156"/>
      <c r="I6" s="156"/>
      <c r="J6" s="156"/>
      <c r="K6" s="18" t="s">
        <v>15</v>
      </c>
    </row>
    <row r="7" spans="1:11" ht="18" customHeight="1" x14ac:dyDescent="0.4">
      <c r="B7" s="185" t="s">
        <v>16</v>
      </c>
      <c r="C7" s="186"/>
      <c r="D7" s="186"/>
      <c r="E7" s="187"/>
      <c r="F7" s="188" t="s">
        <v>13</v>
      </c>
      <c r="G7" s="190" t="s">
        <v>3</v>
      </c>
      <c r="H7" s="191"/>
      <c r="I7" s="192"/>
      <c r="J7" s="196" t="s">
        <v>6</v>
      </c>
      <c r="K7" s="218" t="s">
        <v>7</v>
      </c>
    </row>
    <row r="8" spans="1:11" ht="18" customHeight="1" x14ac:dyDescent="0.4">
      <c r="B8" s="26" t="s">
        <v>78</v>
      </c>
      <c r="C8" s="12" t="s">
        <v>79</v>
      </c>
      <c r="D8" s="12"/>
      <c r="E8" s="27"/>
      <c r="F8" s="189"/>
      <c r="G8" s="193"/>
      <c r="H8" s="194"/>
      <c r="I8" s="195"/>
      <c r="J8" s="197"/>
      <c r="K8" s="219"/>
    </row>
    <row r="9" spans="1:11" ht="18" customHeight="1" x14ac:dyDescent="0.4">
      <c r="B9" s="13">
        <v>4300</v>
      </c>
      <c r="C9" s="210" t="str">
        <f>_xlfn.XLOOKUP(B9,'H 6 aanwijzingen'!$A$19:$A$100,'H 6 aanwijzingen'!$B$19:$B$100,"",1)</f>
        <v>Onderhoudskosten</v>
      </c>
      <c r="D9" s="211"/>
      <c r="E9" s="212"/>
      <c r="F9" s="14"/>
      <c r="G9" s="157" t="s">
        <v>247</v>
      </c>
      <c r="H9" s="157"/>
      <c r="I9" s="157"/>
      <c r="J9" s="84">
        <v>1500</v>
      </c>
      <c r="K9" s="84"/>
    </row>
    <row r="10" spans="1:11" ht="18" customHeight="1" x14ac:dyDescent="0.4">
      <c r="B10" s="13">
        <v>800</v>
      </c>
      <c r="C10" s="210" t="str">
        <f>_xlfn.XLOOKUP(B10,'H 6 aanwijzingen'!$A$19:$A$100,'H 6 aanwijzingen'!$B$19:$B$100,"",1)</f>
        <v>Voorziening onderhoud</v>
      </c>
      <c r="D10" s="211"/>
      <c r="E10" s="212"/>
      <c r="F10" s="14"/>
      <c r="G10" s="157" t="s">
        <v>247</v>
      </c>
      <c r="H10" s="157"/>
      <c r="I10" s="157"/>
      <c r="J10" s="84"/>
      <c r="K10" s="84">
        <v>1500</v>
      </c>
    </row>
    <row r="11" spans="1:11" ht="18" customHeight="1" x14ac:dyDescent="0.4">
      <c r="B11" s="13"/>
      <c r="C11" s="210" t="str">
        <f>_xlfn.XLOOKUP(B11,'H 6 aanwijzingen'!$A$19:$A$100,'H 6 aanwijzingen'!$B$19:$B$100,"",1)</f>
        <v/>
      </c>
      <c r="D11" s="211"/>
      <c r="E11" s="212"/>
      <c r="F11" s="14"/>
      <c r="G11" s="151"/>
      <c r="H11" s="152"/>
      <c r="I11" s="153"/>
      <c r="J11" s="15"/>
      <c r="K11" s="16"/>
    </row>
    <row r="12" spans="1:11" ht="18" customHeight="1" x14ac:dyDescent="0.4">
      <c r="B12" s="19"/>
      <c r="C12" s="20"/>
      <c r="D12" s="20"/>
      <c r="E12" s="20"/>
      <c r="F12" s="21"/>
      <c r="G12" s="24"/>
      <c r="H12" s="24"/>
      <c r="I12" s="24"/>
      <c r="J12" s="17"/>
      <c r="K12" s="23"/>
    </row>
    <row r="13" spans="1:11" ht="18" customHeight="1" x14ac:dyDescent="0.4">
      <c r="A13" s="2" t="s">
        <v>12</v>
      </c>
      <c r="B13" s="2" t="s">
        <v>171</v>
      </c>
    </row>
    <row r="14" spans="1:11" ht="18" customHeight="1" x14ac:dyDescent="0.4">
      <c r="B14" s="225" t="s">
        <v>14</v>
      </c>
      <c r="C14" s="226"/>
      <c r="D14" s="226"/>
      <c r="E14" s="226"/>
      <c r="F14" s="226"/>
      <c r="G14" s="156"/>
      <c r="H14" s="156"/>
      <c r="I14" s="156"/>
      <c r="J14" s="156"/>
      <c r="K14" s="18" t="s">
        <v>15</v>
      </c>
    </row>
    <row r="15" spans="1:11" ht="18" customHeight="1" x14ac:dyDescent="0.4">
      <c r="B15" s="185" t="s">
        <v>16</v>
      </c>
      <c r="C15" s="186"/>
      <c r="D15" s="186"/>
      <c r="E15" s="187"/>
      <c r="F15" s="188" t="s">
        <v>13</v>
      </c>
      <c r="G15" s="190" t="s">
        <v>3</v>
      </c>
      <c r="H15" s="191"/>
      <c r="I15" s="192"/>
      <c r="J15" s="196" t="s">
        <v>6</v>
      </c>
      <c r="K15" s="218" t="s">
        <v>7</v>
      </c>
    </row>
    <row r="16" spans="1:11" ht="18" customHeight="1" x14ac:dyDescent="0.4">
      <c r="B16" s="26" t="s">
        <v>78</v>
      </c>
      <c r="C16" s="12" t="s">
        <v>79</v>
      </c>
      <c r="D16" s="12"/>
      <c r="E16" s="27"/>
      <c r="F16" s="189"/>
      <c r="G16" s="193"/>
      <c r="H16" s="194"/>
      <c r="I16" s="195"/>
      <c r="J16" s="197"/>
      <c r="K16" s="219"/>
    </row>
    <row r="17" spans="1:11" ht="18" customHeight="1" x14ac:dyDescent="0.4">
      <c r="B17" s="13">
        <v>800</v>
      </c>
      <c r="C17" s="210" t="str">
        <f>_xlfn.XLOOKUP(B17,'H 6 aanwijzingen'!$A$19:$A$100,'H 6 aanwijzingen'!$B$19:$B$100,"",1)</f>
        <v>Voorziening onderhoud</v>
      </c>
      <c r="D17" s="211"/>
      <c r="E17" s="212"/>
      <c r="F17" s="101"/>
      <c r="G17" s="157" t="s">
        <v>248</v>
      </c>
      <c r="H17" s="157"/>
      <c r="I17" s="157"/>
      <c r="J17" s="84">
        <v>79000</v>
      </c>
      <c r="K17" s="84"/>
    </row>
    <row r="18" spans="1:11" ht="18" customHeight="1" x14ac:dyDescent="0.4">
      <c r="B18" s="13">
        <v>4300</v>
      </c>
      <c r="C18" s="210" t="str">
        <f>_xlfn.XLOOKUP(B18,'H 6 aanwijzingen'!$A$19:$A$100,'H 6 aanwijzingen'!$B$19:$B$100,"",1)</f>
        <v>Onderhoudskosten</v>
      </c>
      <c r="D18" s="211"/>
      <c r="E18" s="212"/>
      <c r="F18" s="101"/>
      <c r="G18" s="157" t="str">
        <f>G17</f>
        <v>Schilderbeurt</v>
      </c>
      <c r="H18" s="157"/>
      <c r="I18" s="157"/>
      <c r="J18" s="84">
        <v>1000</v>
      </c>
      <c r="K18" s="84"/>
    </row>
    <row r="19" spans="1:11" ht="18" customHeight="1" x14ac:dyDescent="0.4">
      <c r="B19" s="13">
        <v>1600</v>
      </c>
      <c r="C19" s="210" t="str">
        <f>_xlfn.XLOOKUP(B19,'H 6 aanwijzingen'!$A$19:$A$100,'H 6 aanwijzingen'!$B$19:$B$100,"",1)</f>
        <v>Te verrekenen omzetbelasting</v>
      </c>
      <c r="D19" s="211"/>
      <c r="E19" s="212"/>
      <c r="F19" s="118"/>
      <c r="G19" s="179" t="s">
        <v>249</v>
      </c>
      <c r="H19" s="180"/>
      <c r="I19" s="181"/>
      <c r="J19" s="84">
        <v>16800</v>
      </c>
      <c r="K19" s="84"/>
    </row>
    <row r="20" spans="1:11" s="2" customFormat="1" ht="18" customHeight="1" x14ac:dyDescent="0.45">
      <c r="B20" s="13">
        <v>1400</v>
      </c>
      <c r="C20" s="210" t="str">
        <f>_xlfn.XLOOKUP(B20,'H 6 aanwijzingen'!$A$19:$A$100,'H 6 aanwijzingen'!$B$19:$B$100,"",1)</f>
        <v>Crediteuren</v>
      </c>
      <c r="D20" s="211"/>
      <c r="E20" s="212"/>
      <c r="F20" s="118" t="s">
        <v>250</v>
      </c>
      <c r="G20" s="179">
        <v>22128</v>
      </c>
      <c r="H20" s="180"/>
      <c r="I20" s="181"/>
      <c r="J20" s="84"/>
      <c r="K20" s="84">
        <v>96800</v>
      </c>
    </row>
    <row r="21" spans="1:11" ht="18" customHeight="1" x14ac:dyDescent="0.4">
      <c r="B21" s="227" t="s">
        <v>318</v>
      </c>
      <c r="C21" s="227"/>
      <c r="D21" s="227"/>
      <c r="E21" s="227"/>
      <c r="F21" s="227"/>
      <c r="G21" s="227"/>
      <c r="H21" s="227"/>
      <c r="I21" s="227"/>
      <c r="J21" s="227"/>
      <c r="K21" s="228"/>
    </row>
    <row r="22" spans="1:11" ht="18" customHeight="1" x14ac:dyDescent="0.4">
      <c r="B22" s="19"/>
      <c r="C22" s="20"/>
      <c r="D22" s="20"/>
      <c r="E22" s="20"/>
      <c r="F22" s="21"/>
      <c r="G22" s="24"/>
      <c r="H22" s="24"/>
      <c r="I22" s="24"/>
      <c r="J22" s="17"/>
      <c r="K22" s="23"/>
    </row>
    <row r="23" spans="1:11" ht="18" customHeight="1" x14ac:dyDescent="0.4">
      <c r="A23" s="2" t="s">
        <v>9</v>
      </c>
      <c r="B23" s="22" t="s">
        <v>313</v>
      </c>
    </row>
    <row r="24" spans="1:11" ht="18" customHeight="1" x14ac:dyDescent="0.4">
      <c r="B24" s="3" t="s">
        <v>251</v>
      </c>
      <c r="C24" s="69"/>
      <c r="D24" s="69"/>
      <c r="E24" s="69"/>
      <c r="F24" s="69"/>
      <c r="G24" s="69"/>
    </row>
    <row r="25" spans="1:11" ht="18" customHeight="1" x14ac:dyDescent="0.4"/>
    <row r="26" spans="1:11" ht="18" customHeight="1" x14ac:dyDescent="0.4">
      <c r="A26" s="2" t="s">
        <v>10</v>
      </c>
      <c r="B26" s="2" t="s">
        <v>314</v>
      </c>
    </row>
    <row r="27" spans="1:11" ht="18" customHeight="1" x14ac:dyDescent="0.4">
      <c r="B27" s="225" t="s">
        <v>14</v>
      </c>
      <c r="C27" s="226"/>
      <c r="D27" s="226"/>
      <c r="E27" s="226"/>
      <c r="F27" s="226"/>
      <c r="G27" s="156"/>
      <c r="H27" s="156"/>
      <c r="I27" s="156"/>
      <c r="J27" s="156"/>
      <c r="K27" s="18" t="s">
        <v>15</v>
      </c>
    </row>
    <row r="28" spans="1:11" ht="18" customHeight="1" x14ac:dyDescent="0.4">
      <c r="B28" s="185" t="s">
        <v>16</v>
      </c>
      <c r="C28" s="186"/>
      <c r="D28" s="186"/>
      <c r="E28" s="187"/>
      <c r="F28" s="188" t="s">
        <v>13</v>
      </c>
      <c r="G28" s="190" t="s">
        <v>3</v>
      </c>
      <c r="H28" s="191"/>
      <c r="I28" s="192"/>
      <c r="J28" s="196" t="s">
        <v>6</v>
      </c>
      <c r="K28" s="218" t="s">
        <v>7</v>
      </c>
    </row>
    <row r="29" spans="1:11" ht="18" customHeight="1" x14ac:dyDescent="0.4">
      <c r="B29" s="26" t="s">
        <v>78</v>
      </c>
      <c r="C29" s="12" t="s">
        <v>79</v>
      </c>
      <c r="D29" s="12"/>
      <c r="E29" s="27"/>
      <c r="F29" s="189"/>
      <c r="G29" s="193"/>
      <c r="H29" s="194"/>
      <c r="I29" s="195"/>
      <c r="J29" s="197"/>
      <c r="K29" s="219"/>
    </row>
    <row r="30" spans="1:11" ht="18" customHeight="1" x14ac:dyDescent="0.4">
      <c r="B30" s="13">
        <v>4300</v>
      </c>
      <c r="C30" s="210" t="str">
        <f>_xlfn.XLOOKUP(B30,'H 6 aanwijzingen'!$A$19:$A$100,'H 6 aanwijzingen'!$B$19:$B$100,"",1)</f>
        <v>Onderhoudskosten</v>
      </c>
      <c r="D30" s="211"/>
      <c r="E30" s="212"/>
      <c r="F30" s="14"/>
      <c r="G30" s="157" t="s">
        <v>247</v>
      </c>
      <c r="H30" s="157"/>
      <c r="I30" s="157"/>
      <c r="J30" s="84">
        <v>1750</v>
      </c>
      <c r="K30" s="84"/>
    </row>
    <row r="31" spans="1:11" ht="18" customHeight="1" x14ac:dyDescent="0.4">
      <c r="B31" s="13">
        <v>800</v>
      </c>
      <c r="C31" s="210" t="str">
        <f>_xlfn.XLOOKUP(B31,'H 6 aanwijzingen'!$A$19:$A$100,'H 6 aanwijzingen'!$B$19:$B$100,"",1)</f>
        <v>Voorziening onderhoud</v>
      </c>
      <c r="D31" s="211"/>
      <c r="E31" s="212"/>
      <c r="F31" s="14"/>
      <c r="G31" s="157" t="s">
        <v>247</v>
      </c>
      <c r="H31" s="157"/>
      <c r="I31" s="157"/>
      <c r="J31" s="84"/>
      <c r="K31" s="84">
        <v>1750</v>
      </c>
    </row>
    <row r="32" spans="1:11" ht="18" customHeight="1" x14ac:dyDescent="0.4">
      <c r="B32" s="13"/>
      <c r="C32" s="210" t="str">
        <f>_xlfn.XLOOKUP(B32,'H 6 aanwijzingen'!$A$19:$A$100,'H 6 aanwijzingen'!$B$19:$B$100,"",1)</f>
        <v/>
      </c>
      <c r="D32" s="211"/>
      <c r="E32" s="212"/>
      <c r="F32" s="14"/>
      <c r="G32" s="151"/>
      <c r="H32" s="152"/>
      <c r="I32" s="153"/>
      <c r="J32" s="15"/>
      <c r="K32" s="16"/>
    </row>
    <row r="33" spans="2:11" ht="18" customHeight="1" x14ac:dyDescent="0.4"/>
    <row r="34" spans="2:11" ht="18" customHeight="1" x14ac:dyDescent="0.4"/>
    <row r="35" spans="2:11" x14ac:dyDescent="0.4">
      <c r="B35" s="1" t="s">
        <v>172</v>
      </c>
    </row>
    <row r="36" spans="2:11" x14ac:dyDescent="0.4">
      <c r="B36" s="2" t="s">
        <v>173</v>
      </c>
    </row>
    <row r="37" spans="2:11" x14ac:dyDescent="0.4">
      <c r="B37" s="225" t="s">
        <v>14</v>
      </c>
      <c r="C37" s="226"/>
      <c r="D37" s="226"/>
      <c r="E37" s="226"/>
      <c r="F37" s="226"/>
      <c r="G37" s="156"/>
      <c r="H37" s="156"/>
      <c r="I37" s="156"/>
      <c r="J37" s="156"/>
      <c r="K37" s="18" t="s">
        <v>15</v>
      </c>
    </row>
    <row r="38" spans="2:11" x14ac:dyDescent="0.4">
      <c r="B38" s="185" t="s">
        <v>16</v>
      </c>
      <c r="C38" s="186"/>
      <c r="D38" s="186"/>
      <c r="E38" s="187"/>
      <c r="F38" s="188" t="s">
        <v>13</v>
      </c>
      <c r="G38" s="190" t="s">
        <v>3</v>
      </c>
      <c r="H38" s="191"/>
      <c r="I38" s="192"/>
      <c r="J38" s="196" t="s">
        <v>6</v>
      </c>
      <c r="K38" s="218" t="s">
        <v>7</v>
      </c>
    </row>
    <row r="39" spans="2:11" ht="18" customHeight="1" x14ac:dyDescent="0.4">
      <c r="B39" s="26" t="s">
        <v>78</v>
      </c>
      <c r="C39" s="12" t="s">
        <v>79</v>
      </c>
      <c r="D39" s="12"/>
      <c r="E39" s="27"/>
      <c r="F39" s="189"/>
      <c r="G39" s="193"/>
      <c r="H39" s="194"/>
      <c r="I39" s="195"/>
      <c r="J39" s="197"/>
      <c r="K39" s="219"/>
    </row>
    <row r="40" spans="2:11" ht="18" customHeight="1" x14ac:dyDescent="0.4">
      <c r="B40" s="13">
        <v>800</v>
      </c>
      <c r="C40" s="210" t="str">
        <f>_xlfn.XLOOKUP(B40,'H 6 aanwijzingen'!$A$19:$A$100,'H 6 aanwijzingen'!$B$19:$B$100,"",1)</f>
        <v>Voorziening onderhoud</v>
      </c>
      <c r="D40" s="211"/>
      <c r="E40" s="212"/>
      <c r="F40" s="101"/>
      <c r="G40" s="157" t="s">
        <v>252</v>
      </c>
      <c r="H40" s="157"/>
      <c r="I40" s="157"/>
      <c r="J40" s="84">
        <v>5900</v>
      </c>
      <c r="K40" s="84"/>
    </row>
    <row r="41" spans="2:11" ht="18" customHeight="1" x14ac:dyDescent="0.4">
      <c r="B41" s="13">
        <v>4300</v>
      </c>
      <c r="C41" s="210" t="str">
        <f>_xlfn.XLOOKUP(B41,'H 6 aanwijzingen'!$A$19:$A$100,'H 6 aanwijzingen'!$B$19:$B$100,"",1)</f>
        <v>Onderhoudskosten</v>
      </c>
      <c r="D41" s="211"/>
      <c r="E41" s="212"/>
      <c r="F41" s="101"/>
      <c r="G41" s="157" t="s">
        <v>252</v>
      </c>
      <c r="H41" s="157"/>
      <c r="I41" s="157"/>
      <c r="J41" s="84">
        <v>100</v>
      </c>
      <c r="K41" s="84"/>
    </row>
    <row r="42" spans="2:11" ht="18" customHeight="1" x14ac:dyDescent="0.4">
      <c r="B42" s="13">
        <v>680</v>
      </c>
      <c r="C42" s="210" t="str">
        <f>_xlfn.XLOOKUP(B42,'H 6 aanwijzingen'!$A$19:$A$100,'H 6 aanwijzingen'!$B$19:$B$100,"",1)</f>
        <v>Privé</v>
      </c>
      <c r="D42" s="211"/>
      <c r="E42" s="212"/>
      <c r="F42" s="101"/>
      <c r="G42" s="157" t="s">
        <v>252</v>
      </c>
      <c r="H42" s="157"/>
      <c r="I42" s="157"/>
      <c r="J42" s="84">
        <v>2420</v>
      </c>
      <c r="K42" s="85"/>
    </row>
    <row r="43" spans="2:11" ht="18" customHeight="1" x14ac:dyDescent="0.4">
      <c r="B43" s="13">
        <v>1600</v>
      </c>
      <c r="C43" s="210" t="str">
        <f>_xlfn.XLOOKUP(B43,'H 6 aanwijzingen'!$A$19:$A$100,'H 6 aanwijzingen'!$B$19:$B$100,"",1)</f>
        <v>Te verrekenen omzetbelasting</v>
      </c>
      <c r="D43" s="211"/>
      <c r="E43" s="212"/>
      <c r="F43" s="118"/>
      <c r="G43" s="179" t="s">
        <v>253</v>
      </c>
      <c r="H43" s="180"/>
      <c r="I43" s="181"/>
      <c r="J43" s="84">
        <v>1260</v>
      </c>
      <c r="K43" s="84"/>
    </row>
    <row r="44" spans="2:11" ht="18" customHeight="1" x14ac:dyDescent="0.4">
      <c r="B44" s="13">
        <v>1400</v>
      </c>
      <c r="C44" s="210" t="str">
        <f>_xlfn.XLOOKUP(B44,'H 6 aanwijzingen'!$A$19:$A$100,'H 6 aanwijzingen'!$B$19:$B$100,"",1)</f>
        <v>Crediteuren</v>
      </c>
      <c r="D44" s="211"/>
      <c r="E44" s="212"/>
      <c r="F44" s="118" t="s">
        <v>254</v>
      </c>
      <c r="G44" s="179">
        <v>22136</v>
      </c>
      <c r="H44" s="180"/>
      <c r="I44" s="181"/>
      <c r="J44" s="84"/>
      <c r="K44" s="84">
        <v>9680</v>
      </c>
    </row>
    <row r="45" spans="2:11" ht="18" customHeight="1" x14ac:dyDescent="0.4">
      <c r="B45" s="13"/>
      <c r="C45" s="210" t="str">
        <f>_xlfn.XLOOKUP(B45,'H 6 aanwijzingen'!$A$19:$A$100,'H 6 aanwijzingen'!$B$19:$B$100,"",1)</f>
        <v/>
      </c>
      <c r="D45" s="211"/>
      <c r="E45" s="212"/>
      <c r="F45" s="14"/>
      <c r="G45" s="151"/>
      <c r="H45" s="152"/>
      <c r="I45" s="153"/>
      <c r="J45" s="15"/>
      <c r="K45" s="16"/>
    </row>
    <row r="48" spans="2:11" x14ac:dyDescent="0.4">
      <c r="B48" s="1" t="s">
        <v>174</v>
      </c>
    </row>
    <row r="49" spans="1:5" x14ac:dyDescent="0.4">
      <c r="A49" s="2" t="s">
        <v>8</v>
      </c>
      <c r="B49" s="2" t="s">
        <v>315</v>
      </c>
    </row>
    <row r="50" spans="1:5" ht="18" customHeight="1" x14ac:dyDescent="0.4">
      <c r="B50" s="141" t="s">
        <v>175</v>
      </c>
      <c r="C50" s="141"/>
      <c r="D50" s="229" t="s">
        <v>316</v>
      </c>
      <c r="E50" s="230"/>
    </row>
    <row r="51" spans="1:5" ht="18" customHeight="1" x14ac:dyDescent="0.4">
      <c r="B51" s="72" t="s">
        <v>176</v>
      </c>
      <c r="C51" s="73">
        <v>45473</v>
      </c>
      <c r="D51" s="72"/>
      <c r="E51" s="72"/>
    </row>
    <row r="52" spans="1:5" ht="18" customHeight="1" x14ac:dyDescent="0.4">
      <c r="B52" s="72" t="s">
        <v>177</v>
      </c>
      <c r="C52" s="179" t="s">
        <v>178</v>
      </c>
      <c r="D52" s="180"/>
      <c r="E52" s="181"/>
    </row>
    <row r="53" spans="1:5" ht="18" customHeight="1" x14ac:dyDescent="0.4">
      <c r="B53" s="72" t="s">
        <v>179</v>
      </c>
      <c r="C53" s="74" t="s">
        <v>180</v>
      </c>
      <c r="D53" s="75" t="s">
        <v>181</v>
      </c>
      <c r="E53" s="71" t="s">
        <v>182</v>
      </c>
    </row>
    <row r="54" spans="1:5" ht="18" customHeight="1" x14ac:dyDescent="0.4">
      <c r="B54" s="72"/>
      <c r="C54" s="76" t="s">
        <v>183</v>
      </c>
      <c r="D54" s="119">
        <v>-1</v>
      </c>
      <c r="E54" s="120">
        <v>45</v>
      </c>
    </row>
    <row r="55" spans="1:5" ht="18" customHeight="1" x14ac:dyDescent="0.4">
      <c r="B55" s="72"/>
      <c r="C55" s="77" t="s">
        <v>184</v>
      </c>
      <c r="D55" s="121">
        <v>0</v>
      </c>
      <c r="E55" s="120"/>
    </row>
    <row r="56" spans="1:5" ht="18" customHeight="1" x14ac:dyDescent="0.4">
      <c r="B56" s="72"/>
      <c r="C56" s="77" t="s">
        <v>185</v>
      </c>
      <c r="D56" s="121">
        <v>0</v>
      </c>
      <c r="E56" s="120"/>
    </row>
    <row r="57" spans="1:5" ht="18" customHeight="1" x14ac:dyDescent="0.4">
      <c r="B57" s="72"/>
      <c r="C57" s="72"/>
      <c r="D57" s="72" t="s">
        <v>186</v>
      </c>
      <c r="E57" s="122">
        <f>SUM(E54:E56)</f>
        <v>45</v>
      </c>
    </row>
    <row r="58" spans="1:5" ht="18" customHeight="1" x14ac:dyDescent="0.4">
      <c r="B58" s="72"/>
      <c r="C58" s="71" t="s">
        <v>187</v>
      </c>
      <c r="D58" s="72"/>
      <c r="E58" s="122"/>
    </row>
    <row r="59" spans="1:5" ht="18" customHeight="1" x14ac:dyDescent="0.4">
      <c r="B59" s="72"/>
      <c r="C59" s="76" t="s">
        <v>183</v>
      </c>
      <c r="D59" s="72">
        <v>0</v>
      </c>
      <c r="E59" s="122"/>
    </row>
    <row r="60" spans="1:5" ht="18" customHeight="1" x14ac:dyDescent="0.4">
      <c r="B60" s="72"/>
      <c r="C60" s="77" t="s">
        <v>184</v>
      </c>
      <c r="D60" s="72">
        <v>0</v>
      </c>
      <c r="E60" s="122"/>
    </row>
    <row r="61" spans="1:5" ht="18" customHeight="1" x14ac:dyDescent="0.4">
      <c r="B61" s="72"/>
      <c r="C61" s="77" t="s">
        <v>185</v>
      </c>
      <c r="D61" s="72">
        <v>-1</v>
      </c>
      <c r="E61" s="122">
        <v>55</v>
      </c>
    </row>
    <row r="62" spans="1:5" ht="18" customHeight="1" x14ac:dyDescent="0.4">
      <c r="B62" s="72"/>
      <c r="C62" s="72"/>
      <c r="D62" s="72" t="s">
        <v>186</v>
      </c>
      <c r="E62" s="120">
        <v>55</v>
      </c>
    </row>
    <row r="65" spans="1:11" x14ac:dyDescent="0.4">
      <c r="A65" s="2" t="s">
        <v>12</v>
      </c>
      <c r="B65" s="2" t="s">
        <v>317</v>
      </c>
    </row>
    <row r="66" spans="1:11" x14ac:dyDescent="0.4">
      <c r="B66" s="225" t="s">
        <v>14</v>
      </c>
      <c r="C66" s="226"/>
      <c r="D66" s="226"/>
      <c r="E66" s="226"/>
      <c r="F66" s="226"/>
      <c r="G66" s="156"/>
      <c r="H66" s="156"/>
      <c r="I66" s="156"/>
      <c r="J66" s="156"/>
      <c r="K66" s="18" t="s">
        <v>15</v>
      </c>
    </row>
    <row r="67" spans="1:11" x14ac:dyDescent="0.4">
      <c r="B67" s="185" t="s">
        <v>16</v>
      </c>
      <c r="C67" s="186"/>
      <c r="D67" s="186"/>
      <c r="E67" s="187"/>
      <c r="F67" s="188" t="s">
        <v>13</v>
      </c>
      <c r="G67" s="190" t="s">
        <v>3</v>
      </c>
      <c r="H67" s="191"/>
      <c r="I67" s="192"/>
      <c r="J67" s="196" t="s">
        <v>6</v>
      </c>
      <c r="K67" s="218" t="s">
        <v>7</v>
      </c>
    </row>
    <row r="68" spans="1:11" ht="18" customHeight="1" x14ac:dyDescent="0.4">
      <c r="B68" s="26" t="s">
        <v>78</v>
      </c>
      <c r="C68" s="12" t="s">
        <v>79</v>
      </c>
      <c r="D68" s="12"/>
      <c r="E68" s="27"/>
      <c r="F68" s="189"/>
      <c r="G68" s="193"/>
      <c r="H68" s="194"/>
      <c r="I68" s="195"/>
      <c r="J68" s="197"/>
      <c r="K68" s="219"/>
    </row>
    <row r="69" spans="1:11" ht="18" customHeight="1" x14ac:dyDescent="0.4">
      <c r="B69" s="13">
        <v>3000</v>
      </c>
      <c r="C69" s="210" t="str">
        <f>_xlfn.XLOOKUP(B69,'H 6 aanwijzingen'!$A$19:$A$100,'H 6 aanwijzingen'!$B$19:$B$100,"",1)</f>
        <v>Voorraad goederen</v>
      </c>
      <c r="D69" s="211"/>
      <c r="E69" s="212"/>
      <c r="F69" s="101">
        <v>30010</v>
      </c>
      <c r="G69" s="157" t="s">
        <v>255</v>
      </c>
      <c r="H69" s="157"/>
      <c r="I69" s="157"/>
      <c r="J69" s="84"/>
      <c r="K69" s="84">
        <v>45</v>
      </c>
    </row>
    <row r="70" spans="1:11" ht="18" customHeight="1" x14ac:dyDescent="0.4">
      <c r="B70" s="13">
        <v>4960</v>
      </c>
      <c r="C70" s="210" t="str">
        <f>_xlfn.XLOOKUP(B70,'H 6 aanwijzingen'!$A$19:$A$100,'H 6 aanwijzingen'!$B$19:$B$100,"",1)</f>
        <v>Voorraadverschillen</v>
      </c>
      <c r="D70" s="211"/>
      <c r="E70" s="212"/>
      <c r="F70" s="101"/>
      <c r="G70" s="157" t="s">
        <v>256</v>
      </c>
      <c r="H70" s="157"/>
      <c r="I70" s="157"/>
      <c r="J70" s="84">
        <v>45</v>
      </c>
      <c r="K70" s="84"/>
    </row>
    <row r="71" spans="1:11" ht="18" customHeight="1" x14ac:dyDescent="0.4">
      <c r="B71" s="13">
        <v>3000</v>
      </c>
      <c r="C71" s="210" t="str">
        <f>_xlfn.XLOOKUP(B71,'H 6 aanwijzingen'!$A$19:$A$100,'H 6 aanwijzingen'!$B$19:$B$100,"",1)</f>
        <v>Voorraad goederen</v>
      </c>
      <c r="D71" s="211"/>
      <c r="E71" s="212"/>
      <c r="F71" s="101">
        <v>30012</v>
      </c>
      <c r="G71" s="157" t="s">
        <v>187</v>
      </c>
      <c r="H71" s="157"/>
      <c r="I71" s="157"/>
      <c r="J71" s="84"/>
      <c r="K71" s="85">
        <v>55</v>
      </c>
    </row>
    <row r="72" spans="1:11" ht="18" customHeight="1" x14ac:dyDescent="0.4">
      <c r="B72" s="13">
        <v>820</v>
      </c>
      <c r="C72" s="210" t="str">
        <f>_xlfn.XLOOKUP(B72,'H 6 aanwijzingen'!$A$19:$A$100,'H 6 aanwijzingen'!$B$19:$B$100,"",1)</f>
        <v>Voorziening voor incourante voorraden</v>
      </c>
      <c r="D72" s="211"/>
      <c r="E72" s="212"/>
      <c r="F72" s="118"/>
      <c r="G72" s="179" t="s">
        <v>187</v>
      </c>
      <c r="H72" s="180"/>
      <c r="I72" s="181"/>
      <c r="J72" s="84">
        <v>55</v>
      </c>
      <c r="K72" s="84"/>
    </row>
    <row r="73" spans="1:11" ht="18" customHeight="1" x14ac:dyDescent="0.4">
      <c r="B73" s="13"/>
      <c r="C73" s="210" t="str">
        <f>_xlfn.XLOOKUP(B73,'H 6 aanwijzingen'!$A$19:$A$100,'H 6 aanwijzingen'!$B$19:$B$100,"",1)</f>
        <v/>
      </c>
      <c r="D73" s="211"/>
      <c r="E73" s="212"/>
      <c r="F73" s="14"/>
      <c r="G73" s="151"/>
      <c r="H73" s="152"/>
      <c r="I73" s="153"/>
      <c r="J73" s="15"/>
      <c r="K73" s="16"/>
    </row>
  </sheetData>
  <mergeCells count="75">
    <mergeCell ref="K67:K68"/>
    <mergeCell ref="C69:E69"/>
    <mergeCell ref="C70:E70"/>
    <mergeCell ref="C71:E71"/>
    <mergeCell ref="C72:E72"/>
    <mergeCell ref="G67:I68"/>
    <mergeCell ref="J67:J68"/>
    <mergeCell ref="C73:E73"/>
    <mergeCell ref="G73:I73"/>
    <mergeCell ref="C40:E40"/>
    <mergeCell ref="C41:E41"/>
    <mergeCell ref="C42:E42"/>
    <mergeCell ref="C43:E43"/>
    <mergeCell ref="C45:E45"/>
    <mergeCell ref="C44:E44"/>
    <mergeCell ref="G70:I70"/>
    <mergeCell ref="G71:I71"/>
    <mergeCell ref="G72:I72"/>
    <mergeCell ref="C52:E52"/>
    <mergeCell ref="B66:J66"/>
    <mergeCell ref="G69:I69"/>
    <mergeCell ref="B67:E67"/>
    <mergeCell ref="F67:F68"/>
    <mergeCell ref="B37:J37"/>
    <mergeCell ref="B28:E28"/>
    <mergeCell ref="F28:F29"/>
    <mergeCell ref="B38:E38"/>
    <mergeCell ref="F38:F39"/>
    <mergeCell ref="G38:I39"/>
    <mergeCell ref="G32:I32"/>
    <mergeCell ref="G28:I29"/>
    <mergeCell ref="J28:J29"/>
    <mergeCell ref="G30:I30"/>
    <mergeCell ref="G31:I31"/>
    <mergeCell ref="K7:K8"/>
    <mergeCell ref="C9:E9"/>
    <mergeCell ref="C10:E10"/>
    <mergeCell ref="C11:E11"/>
    <mergeCell ref="G11:I11"/>
    <mergeCell ref="B7:E7"/>
    <mergeCell ref="F7:F8"/>
    <mergeCell ref="G7:I8"/>
    <mergeCell ref="B15:E15"/>
    <mergeCell ref="F15:F16"/>
    <mergeCell ref="G15:I16"/>
    <mergeCell ref="J15:J16"/>
    <mergeCell ref="K15:K16"/>
    <mergeCell ref="D50:E50"/>
    <mergeCell ref="G40:I40"/>
    <mergeCell ref="G41:I41"/>
    <mergeCell ref="G42:I42"/>
    <mergeCell ref="G43:I43"/>
    <mergeCell ref="G45:I45"/>
    <mergeCell ref="G44:I44"/>
    <mergeCell ref="J38:J39"/>
    <mergeCell ref="G17:I17"/>
    <mergeCell ref="G19:I19"/>
    <mergeCell ref="G20:I20"/>
    <mergeCell ref="B27:J27"/>
    <mergeCell ref="C20:E20"/>
    <mergeCell ref="B21:K21"/>
    <mergeCell ref="C17:E17"/>
    <mergeCell ref="C18:E18"/>
    <mergeCell ref="G18:I18"/>
    <mergeCell ref="C19:E19"/>
    <mergeCell ref="K38:K39"/>
    <mergeCell ref="K28:K29"/>
    <mergeCell ref="C30:E30"/>
    <mergeCell ref="C31:E31"/>
    <mergeCell ref="C32:E32"/>
    <mergeCell ref="B6:J6"/>
    <mergeCell ref="G9:I9"/>
    <mergeCell ref="G10:I10"/>
    <mergeCell ref="B14:J14"/>
    <mergeCell ref="J7:J8"/>
  </mergeCells>
  <pageMargins left="0.7" right="0.7" top="0.75" bottom="0.75" header="0.3" footer="0.3"/>
  <ignoredErrors>
    <ignoredError sqref="F20 F4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52282-DE91-489C-9D6C-3E73EEF8E22A}">
  <dimension ref="A1:K82"/>
  <sheetViews>
    <sheetView showGridLines="0" workbookViewId="0">
      <selection activeCell="B22" sqref="B22:G23"/>
    </sheetView>
  </sheetViews>
  <sheetFormatPr defaultColWidth="8.86328125" defaultRowHeight="15" x14ac:dyDescent="0.4"/>
  <cols>
    <col min="1" max="1" width="2.86328125" style="2" customWidth="1"/>
    <col min="2" max="2" width="14.265625" style="3" customWidth="1"/>
    <col min="3" max="3" width="15" style="3" customWidth="1"/>
    <col min="4" max="5" width="11.265625" style="3" customWidth="1"/>
    <col min="6" max="6" width="12.59765625" style="3" customWidth="1"/>
    <col min="7" max="7" width="13" style="3" customWidth="1"/>
    <col min="8" max="8" width="12.86328125" style="3" customWidth="1"/>
    <col min="9" max="9" width="11.1328125" style="3" customWidth="1"/>
    <col min="10" max="10" width="14" style="3" customWidth="1"/>
    <col min="11" max="11" width="13.265625" style="3" customWidth="1"/>
    <col min="12" max="12" width="11.59765625" style="3" customWidth="1"/>
    <col min="13" max="13" width="10.73046875" style="3" customWidth="1"/>
    <col min="14" max="14" width="2.3984375" style="3" customWidth="1"/>
    <col min="15" max="16384" width="8.86328125" style="3"/>
  </cols>
  <sheetData>
    <row r="1" spans="2:11" x14ac:dyDescent="0.4">
      <c r="B1" s="1" t="s">
        <v>197</v>
      </c>
      <c r="D1" s="1" t="s">
        <v>188</v>
      </c>
      <c r="E1" s="1"/>
    </row>
    <row r="3" spans="2:11" ht="18" customHeight="1" x14ac:dyDescent="0.4">
      <c r="B3" s="1" t="s">
        <v>189</v>
      </c>
    </row>
    <row r="4" spans="2:11" ht="18" customHeight="1" x14ac:dyDescent="0.4">
      <c r="B4" s="2" t="s">
        <v>319</v>
      </c>
    </row>
    <row r="5" spans="2:11" ht="18" customHeight="1" x14ac:dyDescent="0.4">
      <c r="B5" s="225" t="s">
        <v>14</v>
      </c>
      <c r="C5" s="226"/>
      <c r="D5" s="226"/>
      <c r="E5" s="226"/>
      <c r="F5" s="226"/>
      <c r="G5" s="156"/>
      <c r="H5" s="156"/>
      <c r="I5" s="156"/>
      <c r="J5" s="156"/>
      <c r="K5" s="18" t="s">
        <v>15</v>
      </c>
    </row>
    <row r="6" spans="2:11" ht="18" customHeight="1" x14ac:dyDescent="0.4">
      <c r="B6" s="185" t="s">
        <v>16</v>
      </c>
      <c r="C6" s="186"/>
      <c r="D6" s="186"/>
      <c r="E6" s="187"/>
      <c r="F6" s="188" t="s">
        <v>13</v>
      </c>
      <c r="G6" s="190" t="s">
        <v>3</v>
      </c>
      <c r="H6" s="191"/>
      <c r="I6" s="192"/>
      <c r="J6" s="196" t="s">
        <v>6</v>
      </c>
      <c r="K6" s="218" t="s">
        <v>7</v>
      </c>
    </row>
    <row r="7" spans="2:11" ht="18" customHeight="1" x14ac:dyDescent="0.4">
      <c r="B7" s="26" t="s">
        <v>78</v>
      </c>
      <c r="C7" s="12" t="s">
        <v>79</v>
      </c>
      <c r="D7" s="12"/>
      <c r="E7" s="27"/>
      <c r="F7" s="189"/>
      <c r="G7" s="193"/>
      <c r="H7" s="194"/>
      <c r="I7" s="195"/>
      <c r="J7" s="197"/>
      <c r="K7" s="219"/>
    </row>
    <row r="8" spans="2:11" ht="18" customHeight="1" x14ac:dyDescent="0.4">
      <c r="B8" s="13">
        <v>4300</v>
      </c>
      <c r="C8" s="210" t="str">
        <f>_xlfn.XLOOKUP(B8,'H 6 aanwijzingen'!$A$19:$A$100,'H 6 aanwijzingen'!$B$19:$B$100,"",1)</f>
        <v>Onderhoudskosten</v>
      </c>
      <c r="D8" s="211"/>
      <c r="E8" s="212"/>
      <c r="F8" s="14"/>
      <c r="G8" s="157" t="s">
        <v>257</v>
      </c>
      <c r="H8" s="157"/>
      <c r="I8" s="157"/>
      <c r="J8" s="84">
        <v>4333.33</v>
      </c>
      <c r="K8" s="84"/>
    </row>
    <row r="9" spans="2:11" ht="18" customHeight="1" x14ac:dyDescent="0.4">
      <c r="B9" s="13">
        <v>800</v>
      </c>
      <c r="C9" s="210" t="str">
        <f>_xlfn.XLOOKUP(B9,'H 6 aanwijzingen'!$A$19:$A$100,'H 6 aanwijzingen'!$B$19:$B$100,"",1)</f>
        <v>Voorziening onderhoud</v>
      </c>
      <c r="D9" s="211"/>
      <c r="E9" s="212"/>
      <c r="F9" s="14"/>
      <c r="G9" s="157" t="s">
        <v>257</v>
      </c>
      <c r="H9" s="157"/>
      <c r="I9" s="157"/>
      <c r="J9" s="84"/>
      <c r="K9" s="84">
        <v>4333.33</v>
      </c>
    </row>
    <row r="10" spans="2:11" ht="18" customHeight="1" x14ac:dyDescent="0.4">
      <c r="B10" s="13"/>
      <c r="C10" s="210" t="str">
        <f>_xlfn.XLOOKUP(B10,'H 6 aanwijzingen'!$A$19:$A$100,'H 6 aanwijzingen'!$B$19:$B$100,"",1)</f>
        <v/>
      </c>
      <c r="D10" s="211"/>
      <c r="E10" s="212"/>
      <c r="F10" s="14"/>
      <c r="G10" s="151"/>
      <c r="H10" s="152"/>
      <c r="I10" s="153"/>
      <c r="J10" s="15"/>
      <c r="K10" s="16"/>
    </row>
    <row r="11" spans="2:11" ht="18" customHeight="1" x14ac:dyDescent="0.4">
      <c r="B11" s="78" t="s">
        <v>190</v>
      </c>
      <c r="C11" s="9"/>
      <c r="D11" s="79"/>
      <c r="E11" s="79"/>
      <c r="F11" s="79"/>
      <c r="G11" s="25"/>
      <c r="H11" s="25"/>
    </row>
    <row r="12" spans="2:11" ht="18" customHeight="1" x14ac:dyDescent="0.4">
      <c r="B12" s="185" t="s">
        <v>16</v>
      </c>
      <c r="C12" s="186"/>
      <c r="D12" s="186"/>
      <c r="E12" s="187"/>
      <c r="F12" s="188" t="s">
        <v>13</v>
      </c>
      <c r="G12" s="190" t="s">
        <v>3</v>
      </c>
      <c r="H12" s="191"/>
      <c r="I12" s="192"/>
      <c r="J12" s="196" t="s">
        <v>6</v>
      </c>
      <c r="K12" s="218" t="s">
        <v>7</v>
      </c>
    </row>
    <row r="13" spans="2:11" ht="18" customHeight="1" x14ac:dyDescent="0.4">
      <c r="B13" s="26" t="s">
        <v>78</v>
      </c>
      <c r="C13" s="12" t="s">
        <v>79</v>
      </c>
      <c r="D13" s="12"/>
      <c r="E13" s="27"/>
      <c r="F13" s="189"/>
      <c r="G13" s="193"/>
      <c r="H13" s="194"/>
      <c r="I13" s="195"/>
      <c r="J13" s="197"/>
      <c r="K13" s="219"/>
    </row>
    <row r="14" spans="2:11" ht="18" customHeight="1" x14ac:dyDescent="0.4">
      <c r="B14" s="13">
        <v>800</v>
      </c>
      <c r="C14" s="210" t="str">
        <f>_xlfn.XLOOKUP(B14,'H 6 aanwijzingen'!$A$19:$A$100,'H 6 aanwijzingen'!$B$19:$B$100,"",1)</f>
        <v>Voorziening onderhoud</v>
      </c>
      <c r="D14" s="211"/>
      <c r="E14" s="212"/>
      <c r="F14" s="101"/>
      <c r="G14" s="157" t="s">
        <v>258</v>
      </c>
      <c r="H14" s="157"/>
      <c r="I14" s="157"/>
      <c r="J14" s="84">
        <v>4000</v>
      </c>
      <c r="K14" s="84"/>
    </row>
    <row r="15" spans="2:11" ht="18" customHeight="1" x14ac:dyDescent="0.4">
      <c r="B15" s="13">
        <v>1600</v>
      </c>
      <c r="C15" s="210" t="str">
        <f>_xlfn.XLOOKUP(B15,'H 6 aanwijzingen'!$A$19:$A$100,'H 6 aanwijzingen'!$B$19:$B$100,"",1)</f>
        <v>Te verrekenen omzetbelasting</v>
      </c>
      <c r="D15" s="211"/>
      <c r="E15" s="212"/>
      <c r="F15" s="101"/>
      <c r="G15" s="157" t="s">
        <v>258</v>
      </c>
      <c r="H15" s="157"/>
      <c r="I15" s="157"/>
      <c r="J15" s="84">
        <v>840</v>
      </c>
      <c r="K15" s="84"/>
    </row>
    <row r="16" spans="2:11" ht="18" customHeight="1" x14ac:dyDescent="0.4">
      <c r="B16" s="13">
        <v>1400</v>
      </c>
      <c r="C16" s="210" t="str">
        <f>_xlfn.XLOOKUP(B16,'H 6 aanwijzingen'!$A$19:$A$100,'H 6 aanwijzingen'!$B$19:$B$100,"",1)</f>
        <v>Crediteuren</v>
      </c>
      <c r="D16" s="211"/>
      <c r="E16" s="212"/>
      <c r="F16" s="118" t="s">
        <v>259</v>
      </c>
      <c r="G16" s="179">
        <v>1856</v>
      </c>
      <c r="H16" s="180"/>
      <c r="I16" s="181"/>
      <c r="J16" s="72"/>
      <c r="K16" s="84">
        <v>4840</v>
      </c>
    </row>
    <row r="17" spans="2:11" ht="18" customHeight="1" x14ac:dyDescent="0.4">
      <c r="B17" s="13"/>
      <c r="C17" s="210" t="str">
        <f>_xlfn.XLOOKUP(B17,'H 6 aanwijzingen'!$A$19:$A$100,'H 6 aanwijzingen'!$B$19:$B$100,"",1)</f>
        <v/>
      </c>
      <c r="D17" s="211"/>
      <c r="E17" s="212"/>
      <c r="F17" s="14"/>
      <c r="G17" s="151"/>
      <c r="H17" s="152"/>
      <c r="I17" s="153"/>
      <c r="J17" s="15"/>
      <c r="K17" s="16"/>
    </row>
    <row r="18" spans="2:11" ht="18" customHeight="1" x14ac:dyDescent="0.4">
      <c r="B18" s="19"/>
      <c r="C18" s="20"/>
      <c r="D18" s="20"/>
      <c r="E18" s="20"/>
      <c r="F18" s="21"/>
      <c r="G18" s="24"/>
      <c r="H18" s="24"/>
      <c r="I18" s="24"/>
      <c r="J18" s="17"/>
      <c r="K18" s="23"/>
    </row>
    <row r="19" spans="2:11" ht="18" customHeight="1" x14ac:dyDescent="0.4"/>
    <row r="20" spans="2:11" ht="18" customHeight="1" x14ac:dyDescent="0.4">
      <c r="B20" s="1" t="s">
        <v>191</v>
      </c>
    </row>
    <row r="21" spans="2:11" ht="18" customHeight="1" x14ac:dyDescent="0.4">
      <c r="B21" s="2" t="s">
        <v>320</v>
      </c>
    </row>
    <row r="22" spans="2:11" ht="19.5" customHeight="1" x14ac:dyDescent="0.4">
      <c r="B22" s="159" t="s">
        <v>149</v>
      </c>
      <c r="C22" s="160"/>
      <c r="D22" s="160"/>
      <c r="E22" s="160"/>
      <c r="F22" s="160"/>
      <c r="G22" s="140" t="s">
        <v>135</v>
      </c>
    </row>
    <row r="23" spans="2:11" ht="18" customHeight="1" x14ac:dyDescent="0.4">
      <c r="B23" s="67" t="s">
        <v>116</v>
      </c>
      <c r="C23" s="232" t="s">
        <v>3</v>
      </c>
      <c r="D23" s="233"/>
      <c r="E23" s="234"/>
      <c r="F23" s="67" t="s">
        <v>6</v>
      </c>
      <c r="G23" s="67" t="s">
        <v>7</v>
      </c>
    </row>
    <row r="24" spans="2:11" ht="18" customHeight="1" x14ac:dyDescent="0.4">
      <c r="B24" s="142">
        <v>45292</v>
      </c>
      <c r="C24" s="235" t="s">
        <v>214</v>
      </c>
      <c r="D24" s="236"/>
      <c r="E24" s="237"/>
      <c r="F24" s="129">
        <v>1000</v>
      </c>
      <c r="G24" s="129"/>
    </row>
    <row r="25" spans="2:11" ht="18" customHeight="1" x14ac:dyDescent="0.4">
      <c r="B25" s="96">
        <v>45382</v>
      </c>
      <c r="C25" s="231" t="s">
        <v>260</v>
      </c>
      <c r="D25" s="145"/>
      <c r="E25" s="146"/>
      <c r="F25" s="85"/>
      <c r="G25" s="84">
        <v>750</v>
      </c>
    </row>
    <row r="26" spans="2:11" ht="18" customHeight="1" x14ac:dyDescent="0.4">
      <c r="B26" s="96">
        <v>45413</v>
      </c>
      <c r="C26" s="231" t="s">
        <v>261</v>
      </c>
      <c r="D26" s="145"/>
      <c r="E26" s="146"/>
      <c r="F26" s="86">
        <v>3300</v>
      </c>
      <c r="G26" s="84"/>
    </row>
    <row r="27" spans="2:11" ht="18" customHeight="1" x14ac:dyDescent="0.4">
      <c r="B27" s="111">
        <v>45473</v>
      </c>
      <c r="C27" s="222" t="s">
        <v>211</v>
      </c>
      <c r="D27" s="223"/>
      <c r="E27" s="224"/>
      <c r="F27" s="85"/>
      <c r="G27" s="84">
        <v>800</v>
      </c>
    </row>
    <row r="28" spans="2:11" ht="18" customHeight="1" x14ac:dyDescent="0.4">
      <c r="B28" s="111">
        <v>45565</v>
      </c>
      <c r="C28" s="144" t="s">
        <v>212</v>
      </c>
      <c r="D28" s="145"/>
      <c r="E28" s="146"/>
      <c r="F28" s="85"/>
      <c r="G28" s="84">
        <v>825</v>
      </c>
    </row>
    <row r="29" spans="2:11" ht="18" customHeight="1" x14ac:dyDescent="0.4">
      <c r="B29" s="111">
        <v>45657</v>
      </c>
      <c r="C29" s="144" t="s">
        <v>213</v>
      </c>
      <c r="D29" s="145"/>
      <c r="E29" s="146"/>
      <c r="F29" s="85"/>
      <c r="G29" s="84">
        <v>825</v>
      </c>
    </row>
    <row r="30" spans="2:11" ht="18" customHeight="1" x14ac:dyDescent="0.4">
      <c r="B30" s="111">
        <v>45657</v>
      </c>
      <c r="C30" s="144" t="s">
        <v>215</v>
      </c>
      <c r="D30" s="145"/>
      <c r="E30" s="146"/>
      <c r="F30" s="85"/>
      <c r="G30" s="84">
        <v>1100</v>
      </c>
    </row>
    <row r="31" spans="2:11" ht="18" customHeight="1" x14ac:dyDescent="0.4">
      <c r="B31" s="111"/>
      <c r="C31" s="204"/>
      <c r="D31" s="205"/>
      <c r="E31" s="206"/>
      <c r="F31" s="105">
        <f>SUM(F24:F30)</f>
        <v>4300</v>
      </c>
      <c r="G31" s="105">
        <f>SUM(G24:G30)</f>
        <v>4300</v>
      </c>
    </row>
    <row r="32" spans="2:11" ht="18" customHeight="1" x14ac:dyDescent="0.4">
      <c r="B32" s="54"/>
      <c r="C32" s="168"/>
      <c r="D32" s="169"/>
      <c r="E32" s="170"/>
      <c r="F32" s="32"/>
      <c r="G32" s="31"/>
    </row>
    <row r="33" spans="2:11" ht="18" customHeight="1" x14ac:dyDescent="0.4">
      <c r="B33" s="54"/>
      <c r="C33" s="213"/>
      <c r="D33" s="213"/>
      <c r="E33" s="213"/>
      <c r="F33" s="65"/>
      <c r="G33" s="65"/>
    </row>
    <row r="34" spans="2:11" ht="18" customHeight="1" x14ac:dyDescent="0.4">
      <c r="B34" s="8"/>
      <c r="C34" s="80"/>
      <c r="D34" s="80"/>
      <c r="E34" s="80"/>
      <c r="F34" s="81"/>
      <c r="G34" s="81"/>
    </row>
    <row r="36" spans="2:11" x14ac:dyDescent="0.4">
      <c r="B36" s="1" t="s">
        <v>192</v>
      </c>
    </row>
    <row r="37" spans="2:11" ht="18" customHeight="1" x14ac:dyDescent="0.4">
      <c r="B37" s="2" t="s">
        <v>321</v>
      </c>
    </row>
    <row r="38" spans="2:11" ht="18" customHeight="1" x14ac:dyDescent="0.4">
      <c r="B38" s="225" t="s">
        <v>14</v>
      </c>
      <c r="C38" s="226"/>
      <c r="D38" s="226"/>
      <c r="E38" s="226"/>
      <c r="F38" s="226"/>
      <c r="G38" s="156"/>
      <c r="H38" s="156"/>
      <c r="I38" s="156"/>
      <c r="J38" s="156"/>
      <c r="K38" s="18" t="s">
        <v>15</v>
      </c>
    </row>
    <row r="39" spans="2:11" ht="18" customHeight="1" x14ac:dyDescent="0.4">
      <c r="B39" s="185" t="s">
        <v>16</v>
      </c>
      <c r="C39" s="186"/>
      <c r="D39" s="186"/>
      <c r="E39" s="187"/>
      <c r="F39" s="188" t="s">
        <v>13</v>
      </c>
      <c r="G39" s="190" t="s">
        <v>3</v>
      </c>
      <c r="H39" s="191"/>
      <c r="I39" s="192"/>
      <c r="J39" s="196" t="s">
        <v>6</v>
      </c>
      <c r="K39" s="218" t="s">
        <v>7</v>
      </c>
    </row>
    <row r="40" spans="2:11" ht="18" customHeight="1" x14ac:dyDescent="0.4">
      <c r="B40" s="26" t="s">
        <v>78</v>
      </c>
      <c r="C40" s="12" t="s">
        <v>79</v>
      </c>
      <c r="D40" s="12"/>
      <c r="E40" s="27"/>
      <c r="F40" s="189"/>
      <c r="G40" s="193"/>
      <c r="H40" s="194"/>
      <c r="I40" s="195"/>
      <c r="J40" s="197"/>
      <c r="K40" s="219"/>
    </row>
    <row r="41" spans="2:11" ht="18" customHeight="1" x14ac:dyDescent="0.4">
      <c r="B41" s="13">
        <v>700</v>
      </c>
      <c r="C41" s="210" t="str">
        <f>_xlfn.XLOOKUP(B41,'H 6 aanwijzingen'!$A$19:$A$100,'H 6 aanwijzingen'!$B$19:$B$100,"",1)</f>
        <v>Hypothecaire lening</v>
      </c>
      <c r="D41" s="211"/>
      <c r="E41" s="212"/>
      <c r="F41" s="14"/>
      <c r="G41" s="157" t="s">
        <v>238</v>
      </c>
      <c r="H41" s="157"/>
      <c r="I41" s="157"/>
      <c r="J41" s="84">
        <v>10000</v>
      </c>
      <c r="K41" s="84"/>
    </row>
    <row r="42" spans="2:11" ht="18" customHeight="1" x14ac:dyDescent="0.4">
      <c r="B42" s="13">
        <v>1280</v>
      </c>
      <c r="C42" s="210" t="str">
        <f>_xlfn.XLOOKUP(B42,'H 6 aanwijzingen'!$A$19:$A$100,'H 6 aanwijzingen'!$B$19:$B$100,"",1)</f>
        <v>Nog te betalen bedragen</v>
      </c>
      <c r="D42" s="211"/>
      <c r="E42" s="212"/>
      <c r="F42" s="14"/>
      <c r="G42" s="144" t="s">
        <v>326</v>
      </c>
      <c r="H42" s="145"/>
      <c r="I42" s="146"/>
      <c r="J42" s="84">
        <v>5400</v>
      </c>
      <c r="K42" s="84"/>
    </row>
    <row r="43" spans="2:11" ht="18" customHeight="1" x14ac:dyDescent="0.4">
      <c r="B43" s="13">
        <v>1050</v>
      </c>
      <c r="C43" s="210" t="str">
        <f>_xlfn.XLOOKUP(B43,'H 6 aanwijzingen'!$A$19:$A$100,'H 6 aanwijzingen'!$B$19:$B$100,"",1)</f>
        <v>Rabobank</v>
      </c>
      <c r="D43" s="211"/>
      <c r="E43" s="212"/>
      <c r="F43" s="14"/>
      <c r="G43" s="157" t="s">
        <v>262</v>
      </c>
      <c r="H43" s="157"/>
      <c r="I43" s="157"/>
      <c r="J43" s="84"/>
      <c r="K43" s="84">
        <v>15400</v>
      </c>
    </row>
    <row r="44" spans="2:11" ht="18" customHeight="1" x14ac:dyDescent="0.4">
      <c r="B44" s="13"/>
      <c r="C44" s="210" t="str">
        <f>_xlfn.XLOOKUP(B44,'H 6 aanwijzingen'!$A$19:$A$100,'H 6 aanwijzingen'!$B$19:$B$100,"",1)</f>
        <v/>
      </c>
      <c r="D44" s="211"/>
      <c r="E44" s="212"/>
      <c r="F44" s="14"/>
      <c r="G44" s="151"/>
      <c r="H44" s="152"/>
      <c r="I44" s="153"/>
      <c r="J44" s="15"/>
      <c r="K44" s="16"/>
    </row>
    <row r="45" spans="2:11" ht="18" customHeight="1" x14ac:dyDescent="0.4">
      <c r="B45" s="13"/>
      <c r="C45" s="210" t="str">
        <f>_xlfn.XLOOKUP(B45,'H 6 aanwijzingen'!$A$19:$A$100,'H 6 aanwijzingen'!$B$19:$B$100,"",1)</f>
        <v/>
      </c>
      <c r="D45" s="211"/>
      <c r="E45" s="212"/>
      <c r="F45" s="14"/>
      <c r="G45" s="151"/>
      <c r="H45" s="152"/>
      <c r="I45" s="153"/>
      <c r="J45" s="15"/>
      <c r="K45" s="16"/>
    </row>
    <row r="46" spans="2:11" ht="18" customHeight="1" x14ac:dyDescent="0.4">
      <c r="B46" s="78" t="s">
        <v>190</v>
      </c>
      <c r="C46" s="9"/>
      <c r="D46" s="79"/>
      <c r="E46" s="79"/>
      <c r="F46" s="79"/>
      <c r="G46" s="25"/>
      <c r="H46" s="25"/>
    </row>
    <row r="47" spans="2:11" ht="18" customHeight="1" x14ac:dyDescent="0.4">
      <c r="B47" s="185" t="s">
        <v>16</v>
      </c>
      <c r="C47" s="186"/>
      <c r="D47" s="186"/>
      <c r="E47" s="187"/>
      <c r="F47" s="188" t="s">
        <v>13</v>
      </c>
      <c r="G47" s="190" t="s">
        <v>3</v>
      </c>
      <c r="H47" s="191"/>
      <c r="I47" s="192"/>
      <c r="J47" s="196" t="s">
        <v>6</v>
      </c>
      <c r="K47" s="218" t="s">
        <v>7</v>
      </c>
    </row>
    <row r="48" spans="2:11" ht="18" customHeight="1" x14ac:dyDescent="0.4">
      <c r="B48" s="26" t="s">
        <v>78</v>
      </c>
      <c r="C48" s="12" t="s">
        <v>79</v>
      </c>
      <c r="D48" s="12"/>
      <c r="E48" s="27"/>
      <c r="F48" s="189"/>
      <c r="G48" s="193"/>
      <c r="H48" s="194"/>
      <c r="I48" s="195"/>
      <c r="J48" s="197"/>
      <c r="K48" s="219"/>
    </row>
    <row r="49" spans="2:11" ht="18" customHeight="1" x14ac:dyDescent="0.4">
      <c r="B49" s="13">
        <v>9100</v>
      </c>
      <c r="C49" s="210" t="str">
        <f>_xlfn.XLOOKUP(B49,'H 6 aanwijzingen'!$A$19:$A$100,'H 6 aanwijzingen'!$B$19:$B$100,"",1)</f>
        <v>Interestkosten</v>
      </c>
      <c r="D49" s="211"/>
      <c r="E49" s="212"/>
      <c r="F49" s="14"/>
      <c r="G49" s="238">
        <v>45352</v>
      </c>
      <c r="H49" s="162"/>
      <c r="I49" s="162"/>
      <c r="J49" s="84">
        <v>850</v>
      </c>
      <c r="K49" s="84"/>
    </row>
    <row r="50" spans="2:11" ht="18" customHeight="1" x14ac:dyDescent="0.4">
      <c r="B50" s="13">
        <v>1280</v>
      </c>
      <c r="C50" s="210" t="str">
        <f>_xlfn.XLOOKUP(B50,'H 6 aanwijzingen'!$A$19:$A$100,'H 6 aanwijzingen'!$B$19:$B$100,"",1)</f>
        <v>Nog te betalen bedragen</v>
      </c>
      <c r="D50" s="211"/>
      <c r="E50" s="212"/>
      <c r="F50" s="14"/>
      <c r="G50" s="238">
        <v>45352</v>
      </c>
      <c r="H50" s="162"/>
      <c r="I50" s="162"/>
      <c r="J50" s="84"/>
      <c r="K50" s="84">
        <v>850</v>
      </c>
    </row>
    <row r="51" spans="2:11" ht="18" customHeight="1" x14ac:dyDescent="0.4">
      <c r="B51" s="227" t="s">
        <v>263</v>
      </c>
      <c r="C51" s="227"/>
      <c r="D51" s="227"/>
      <c r="E51" s="227"/>
      <c r="F51" s="227"/>
      <c r="G51" s="227"/>
      <c r="H51" s="227"/>
      <c r="I51" s="227"/>
      <c r="J51" s="227"/>
      <c r="K51" s="228"/>
    </row>
    <row r="52" spans="2:11" ht="18" customHeight="1" x14ac:dyDescent="0.4">
      <c r="B52" s="227" t="s">
        <v>264</v>
      </c>
      <c r="C52" s="227"/>
      <c r="D52" s="227"/>
      <c r="E52" s="227"/>
      <c r="F52" s="227"/>
      <c r="G52" s="227"/>
      <c r="H52" s="227"/>
      <c r="I52" s="227"/>
      <c r="J52" s="227"/>
      <c r="K52" s="228"/>
    </row>
    <row r="53" spans="2:11" ht="18" customHeight="1" x14ac:dyDescent="0.4"/>
    <row r="54" spans="2:11" ht="18" customHeight="1" x14ac:dyDescent="0.4"/>
    <row r="55" spans="2:11" ht="18" customHeight="1" x14ac:dyDescent="0.4">
      <c r="B55" s="1" t="s">
        <v>193</v>
      </c>
    </row>
    <row r="56" spans="2:11" ht="18" customHeight="1" x14ac:dyDescent="0.4">
      <c r="B56" s="2" t="s">
        <v>322</v>
      </c>
    </row>
    <row r="57" spans="2:11" ht="18" customHeight="1" x14ac:dyDescent="0.4">
      <c r="B57" s="225" t="s">
        <v>14</v>
      </c>
      <c r="C57" s="226"/>
      <c r="D57" s="226"/>
      <c r="E57" s="226"/>
      <c r="F57" s="226"/>
      <c r="G57" s="156"/>
      <c r="H57" s="156"/>
      <c r="I57" s="156"/>
      <c r="J57" s="156"/>
      <c r="K57" s="18" t="s">
        <v>15</v>
      </c>
    </row>
    <row r="58" spans="2:11" ht="18" customHeight="1" x14ac:dyDescent="0.4">
      <c r="B58" s="185" t="s">
        <v>16</v>
      </c>
      <c r="C58" s="186"/>
      <c r="D58" s="186"/>
      <c r="E58" s="187"/>
      <c r="F58" s="188" t="s">
        <v>13</v>
      </c>
      <c r="G58" s="190" t="s">
        <v>3</v>
      </c>
      <c r="H58" s="191"/>
      <c r="I58" s="192"/>
      <c r="J58" s="196" t="s">
        <v>6</v>
      </c>
      <c r="K58" s="218" t="s">
        <v>7</v>
      </c>
    </row>
    <row r="59" spans="2:11" ht="18" customHeight="1" x14ac:dyDescent="0.4">
      <c r="B59" s="26" t="s">
        <v>78</v>
      </c>
      <c r="C59" s="12" t="s">
        <v>79</v>
      </c>
      <c r="D59" s="12"/>
      <c r="E59" s="27"/>
      <c r="F59" s="189"/>
      <c r="G59" s="193"/>
      <c r="H59" s="194"/>
      <c r="I59" s="195"/>
      <c r="J59" s="197"/>
      <c r="K59" s="219"/>
    </row>
    <row r="60" spans="2:11" ht="18" customHeight="1" x14ac:dyDescent="0.4">
      <c r="B60" s="13">
        <v>1100</v>
      </c>
      <c r="C60" s="210" t="str">
        <f>_xlfn.XLOOKUP(B60,'H 6 aanwijzingen'!$A$19:$A$100,'H 6 aanwijzingen'!$B$19:$B$100,"",1)</f>
        <v>Debiteuren</v>
      </c>
      <c r="D60" s="211"/>
      <c r="E60" s="212"/>
      <c r="F60" s="101">
        <v>11039</v>
      </c>
      <c r="G60" s="157" t="s">
        <v>323</v>
      </c>
      <c r="H60" s="157"/>
      <c r="I60" s="157"/>
      <c r="J60" s="84">
        <v>4000</v>
      </c>
      <c r="K60" s="84"/>
    </row>
    <row r="61" spans="2:11" ht="18" customHeight="1" x14ac:dyDescent="0.4">
      <c r="B61" s="13">
        <v>1260</v>
      </c>
      <c r="C61" s="210" t="str">
        <f>_xlfn.XLOOKUP(B61,'H 6 aanwijzingen'!$A$19:$A$100,'H 6 aanwijzingen'!$B$19:$B$100,"",1)</f>
        <v>Vooruitontvangen bedragen</v>
      </c>
      <c r="D61" s="211"/>
      <c r="E61" s="212"/>
      <c r="F61" s="101"/>
      <c r="G61" s="144" t="s">
        <v>265</v>
      </c>
      <c r="H61" s="145"/>
      <c r="I61" s="146"/>
      <c r="J61" s="84"/>
      <c r="K61" s="84">
        <v>4000</v>
      </c>
    </row>
    <row r="62" spans="2:11" ht="18" customHeight="1" x14ac:dyDescent="0.4">
      <c r="B62" s="13"/>
      <c r="C62" s="210" t="str">
        <f>_xlfn.XLOOKUP(B62,'H 6 aanwijzingen'!$A$19:$A$100,'H 6 aanwijzingen'!$B$19:$B$100,"",1)</f>
        <v/>
      </c>
      <c r="D62" s="211"/>
      <c r="E62" s="212"/>
      <c r="F62" s="14"/>
      <c r="G62" s="151"/>
      <c r="H62" s="152"/>
      <c r="I62" s="153"/>
      <c r="J62" s="15"/>
      <c r="K62" s="16"/>
    </row>
    <row r="63" spans="2:11" ht="18" customHeight="1" x14ac:dyDescent="0.4">
      <c r="B63" s="83" t="s">
        <v>190</v>
      </c>
      <c r="C63" s="82"/>
      <c r="D63" s="20"/>
      <c r="E63" s="20"/>
      <c r="F63" s="21"/>
      <c r="G63" s="24"/>
      <c r="H63" s="24"/>
      <c r="I63" s="24"/>
      <c r="J63" s="17"/>
      <c r="K63" s="23"/>
    </row>
    <row r="64" spans="2:11" ht="18" customHeight="1" x14ac:dyDescent="0.4">
      <c r="B64" s="185" t="s">
        <v>16</v>
      </c>
      <c r="C64" s="186"/>
      <c r="D64" s="186"/>
      <c r="E64" s="187"/>
      <c r="F64" s="188" t="s">
        <v>13</v>
      </c>
      <c r="G64" s="190" t="s">
        <v>3</v>
      </c>
      <c r="H64" s="191"/>
      <c r="I64" s="192"/>
      <c r="J64" s="196" t="s">
        <v>6</v>
      </c>
      <c r="K64" s="218" t="s">
        <v>7</v>
      </c>
    </row>
    <row r="65" spans="2:11" ht="18" customHeight="1" x14ac:dyDescent="0.4">
      <c r="B65" s="26" t="s">
        <v>78</v>
      </c>
      <c r="C65" s="12" t="s">
        <v>79</v>
      </c>
      <c r="D65" s="12"/>
      <c r="E65" s="27"/>
      <c r="F65" s="189"/>
      <c r="G65" s="193"/>
      <c r="H65" s="194"/>
      <c r="I65" s="195"/>
      <c r="J65" s="197"/>
      <c r="K65" s="219"/>
    </row>
    <row r="66" spans="2:11" ht="18" customHeight="1" x14ac:dyDescent="0.4">
      <c r="B66" s="13">
        <v>1260</v>
      </c>
      <c r="C66" s="210" t="str">
        <f>_xlfn.XLOOKUP(B66,'H 6 aanwijzingen'!$A$19:$A$100,'H 6 aanwijzingen'!$B$19:$B$100,"",1)</f>
        <v>Vooruitontvangen bedragen</v>
      </c>
      <c r="D66" s="211"/>
      <c r="E66" s="212"/>
      <c r="F66" s="14"/>
      <c r="G66" s="238" t="s">
        <v>324</v>
      </c>
      <c r="H66" s="162"/>
      <c r="I66" s="162"/>
      <c r="J66" s="84">
        <v>1000</v>
      </c>
      <c r="K66" s="84"/>
    </row>
    <row r="67" spans="2:11" ht="18" customHeight="1" x14ac:dyDescent="0.4">
      <c r="B67" s="13">
        <v>8560</v>
      </c>
      <c r="C67" s="210" t="str">
        <f>_xlfn.XLOOKUP(B67,'H 6 aanwijzingen'!$A$19:$A$100,'H 6 aanwijzingen'!$B$19:$B$100,"",1)</f>
        <v>Omzet vrijgesteld</v>
      </c>
      <c r="D67" s="211"/>
      <c r="E67" s="212"/>
      <c r="F67" s="14"/>
      <c r="G67" s="238" t="str">
        <f>G66</f>
        <v>Oostrom sep 2024</v>
      </c>
      <c r="H67" s="162"/>
      <c r="I67" s="162"/>
      <c r="J67" s="84"/>
      <c r="K67" s="84">
        <v>1000</v>
      </c>
    </row>
    <row r="68" spans="2:11" ht="18" customHeight="1" x14ac:dyDescent="0.4">
      <c r="B68" s="13"/>
      <c r="C68" s="210" t="str">
        <f>_xlfn.XLOOKUP(B68,'H 6 aanwijzingen'!$A$19:$A$100,'H 6 aanwijzingen'!$B$19:$B$100,"",1)</f>
        <v/>
      </c>
      <c r="D68" s="211"/>
      <c r="E68" s="212"/>
      <c r="F68" s="14"/>
      <c r="G68" s="151"/>
      <c r="H68" s="152"/>
      <c r="I68" s="153"/>
      <c r="J68" s="15"/>
      <c r="K68" s="16"/>
    </row>
    <row r="69" spans="2:11" ht="18" customHeight="1" x14ac:dyDescent="0.4">
      <c r="B69" s="19"/>
      <c r="C69" s="20"/>
      <c r="D69" s="20"/>
      <c r="E69" s="20"/>
      <c r="F69" s="21"/>
      <c r="G69" s="24"/>
      <c r="H69" s="24"/>
      <c r="I69" s="24"/>
      <c r="J69" s="17"/>
      <c r="K69" s="23"/>
    </row>
    <row r="70" spans="2:11" ht="18" customHeight="1" x14ac:dyDescent="0.4"/>
    <row r="71" spans="2:11" ht="18" customHeight="1" x14ac:dyDescent="0.4">
      <c r="B71" s="1" t="s">
        <v>194</v>
      </c>
    </row>
    <row r="72" spans="2:11" ht="18" customHeight="1" x14ac:dyDescent="0.4">
      <c r="B72" s="2" t="s">
        <v>195</v>
      </c>
    </row>
    <row r="73" spans="2:11" x14ac:dyDescent="0.4">
      <c r="B73" s="225" t="s">
        <v>14</v>
      </c>
      <c r="C73" s="226"/>
      <c r="D73" s="226"/>
      <c r="E73" s="226"/>
      <c r="F73" s="226"/>
      <c r="G73" s="156"/>
      <c r="H73" s="156"/>
      <c r="I73" s="156"/>
      <c r="J73" s="156"/>
      <c r="K73" s="18" t="s">
        <v>15</v>
      </c>
    </row>
    <row r="74" spans="2:11" x14ac:dyDescent="0.4">
      <c r="B74" s="185" t="s">
        <v>16</v>
      </c>
      <c r="C74" s="186"/>
      <c r="D74" s="186"/>
      <c r="E74" s="187"/>
      <c r="F74" s="188" t="s">
        <v>13</v>
      </c>
      <c r="G74" s="190" t="s">
        <v>3</v>
      </c>
      <c r="H74" s="191"/>
      <c r="I74" s="192"/>
      <c r="J74" s="196" t="s">
        <v>6</v>
      </c>
      <c r="K74" s="218" t="s">
        <v>7</v>
      </c>
    </row>
    <row r="75" spans="2:11" ht="18" customHeight="1" x14ac:dyDescent="0.4">
      <c r="B75" s="26" t="s">
        <v>78</v>
      </c>
      <c r="C75" s="12" t="s">
        <v>79</v>
      </c>
      <c r="D75" s="12"/>
      <c r="E75" s="27"/>
      <c r="F75" s="189"/>
      <c r="G75" s="193"/>
      <c r="H75" s="194"/>
      <c r="I75" s="195"/>
      <c r="J75" s="197"/>
      <c r="K75" s="219"/>
    </row>
    <row r="76" spans="2:11" ht="18" customHeight="1" x14ac:dyDescent="0.4">
      <c r="B76" s="13">
        <v>800</v>
      </c>
      <c r="C76" s="210" t="str">
        <f>_xlfn.XLOOKUP(B76,'H 6 aanwijzingen'!$A$19:$A$100,'H 6 aanwijzingen'!$B$19:$B$100,"",1)</f>
        <v>Voorziening onderhoud</v>
      </c>
      <c r="D76" s="211"/>
      <c r="E76" s="212"/>
      <c r="F76" s="101"/>
      <c r="G76" s="157" t="s">
        <v>266</v>
      </c>
      <c r="H76" s="157"/>
      <c r="I76" s="157"/>
      <c r="J76" s="84">
        <v>15000</v>
      </c>
      <c r="K76" s="84"/>
    </row>
    <row r="77" spans="2:11" ht="18" customHeight="1" x14ac:dyDescent="0.4">
      <c r="B77" s="13">
        <v>4300</v>
      </c>
      <c r="C77" s="210" t="str">
        <f>_xlfn.XLOOKUP(B77,'H 6 aanwijzingen'!$A$19:$A$100,'H 6 aanwijzingen'!$B$19:$B$100,"",1)</f>
        <v>Onderhoudskosten</v>
      </c>
      <c r="D77" s="211"/>
      <c r="E77" s="212"/>
      <c r="F77" s="101"/>
      <c r="G77" s="144" t="s">
        <v>266</v>
      </c>
      <c r="H77" s="145"/>
      <c r="I77" s="146"/>
      <c r="J77" s="84">
        <v>664</v>
      </c>
      <c r="K77" s="84"/>
    </row>
    <row r="78" spans="2:11" ht="18" customHeight="1" x14ac:dyDescent="0.4">
      <c r="B78" s="13">
        <v>680</v>
      </c>
      <c r="C78" s="210" t="str">
        <f>_xlfn.XLOOKUP(B78,'H 6 aanwijzingen'!$A$19:$A$100,'H 6 aanwijzingen'!$B$19:$B$100,"",1)</f>
        <v>Privé</v>
      </c>
      <c r="D78" s="211"/>
      <c r="E78" s="212"/>
      <c r="F78" s="101"/>
      <c r="G78" s="162" t="s">
        <v>266</v>
      </c>
      <c r="H78" s="162"/>
      <c r="I78" s="162"/>
      <c r="J78" s="84">
        <v>4738.3599999999997</v>
      </c>
      <c r="K78" s="84"/>
    </row>
    <row r="79" spans="2:11" ht="18" customHeight="1" x14ac:dyDescent="0.4">
      <c r="B79" s="13">
        <v>1600</v>
      </c>
      <c r="C79" s="210" t="str">
        <f>_xlfn.XLOOKUP(B79,'H 6 aanwijzingen'!$A$19:$A$100,'H 6 aanwijzingen'!$B$19:$B$100,"",1)</f>
        <v>Te verrekenen omzetbelasting</v>
      </c>
      <c r="D79" s="211"/>
      <c r="E79" s="212"/>
      <c r="F79" s="118"/>
      <c r="G79" s="179" t="s">
        <v>266</v>
      </c>
      <c r="H79" s="180"/>
      <c r="I79" s="181"/>
      <c r="J79" s="84">
        <v>3289.44</v>
      </c>
      <c r="K79" s="84"/>
    </row>
    <row r="80" spans="2:11" ht="18" customHeight="1" x14ac:dyDescent="0.4">
      <c r="B80" s="13">
        <v>1400</v>
      </c>
      <c r="C80" s="210" t="str">
        <f>_xlfn.XLOOKUP(B80,'H 6 aanwijzingen'!$A$19:$A$100,'H 6 aanwijzingen'!$B$19:$B$100,"",1)</f>
        <v>Crediteuren</v>
      </c>
      <c r="D80" s="211"/>
      <c r="E80" s="212"/>
      <c r="F80" s="118" t="s">
        <v>267</v>
      </c>
      <c r="G80" s="179" t="s">
        <v>325</v>
      </c>
      <c r="H80" s="180"/>
      <c r="I80" s="181"/>
      <c r="J80" s="84"/>
      <c r="K80" s="84">
        <v>23691.8</v>
      </c>
    </row>
    <row r="81" spans="2:11" ht="18" customHeight="1" x14ac:dyDescent="0.4">
      <c r="B81" s="13"/>
      <c r="C81" s="210" t="str">
        <f>_xlfn.XLOOKUP(B81,'H 6 aanwijzingen'!$A$19:$A$100,'H 6 aanwijzingen'!$B$19:$B$100,"",1)</f>
        <v/>
      </c>
      <c r="D81" s="211"/>
      <c r="E81" s="212"/>
      <c r="F81" s="14"/>
      <c r="G81" s="151"/>
      <c r="H81" s="152"/>
      <c r="I81" s="153"/>
      <c r="J81" s="15"/>
      <c r="K81" s="16"/>
    </row>
    <row r="82" spans="2:11" ht="18" customHeight="1" x14ac:dyDescent="0.4">
      <c r="B82" s="13"/>
      <c r="C82" s="210" t="str">
        <f>_xlfn.XLOOKUP(B82,'H 6 aanwijzingen'!$A$19:$A$100,'H 6 aanwijzingen'!$B$19:$B$100,"",1)</f>
        <v/>
      </c>
      <c r="D82" s="211"/>
      <c r="E82" s="212"/>
      <c r="F82" s="14"/>
      <c r="G82" s="151"/>
      <c r="H82" s="152"/>
      <c r="I82" s="153"/>
      <c r="J82" s="15"/>
      <c r="K82" s="16"/>
    </row>
  </sheetData>
  <mergeCells count="107">
    <mergeCell ref="C82:E82"/>
    <mergeCell ref="G82:I82"/>
    <mergeCell ref="C78:E78"/>
    <mergeCell ref="C79:E79"/>
    <mergeCell ref="C80:E80"/>
    <mergeCell ref="C81:E81"/>
    <mergeCell ref="G78:I78"/>
    <mergeCell ref="G79:I79"/>
    <mergeCell ref="G80:I80"/>
    <mergeCell ref="G81:I81"/>
    <mergeCell ref="G74:I75"/>
    <mergeCell ref="J74:J75"/>
    <mergeCell ref="K74:K75"/>
    <mergeCell ref="C76:E76"/>
    <mergeCell ref="G76:I76"/>
    <mergeCell ref="C77:E77"/>
    <mergeCell ref="G77:I77"/>
    <mergeCell ref="G66:I66"/>
    <mergeCell ref="C67:E67"/>
    <mergeCell ref="G67:I67"/>
    <mergeCell ref="C68:E68"/>
    <mergeCell ref="G68:I68"/>
    <mergeCell ref="B73:J73"/>
    <mergeCell ref="G62:I62"/>
    <mergeCell ref="B64:E64"/>
    <mergeCell ref="F64:F65"/>
    <mergeCell ref="G64:I65"/>
    <mergeCell ref="J64:J65"/>
    <mergeCell ref="K64:K65"/>
    <mergeCell ref="G58:I59"/>
    <mergeCell ref="J58:J59"/>
    <mergeCell ref="K58:K59"/>
    <mergeCell ref="C60:E60"/>
    <mergeCell ref="G60:I60"/>
    <mergeCell ref="C61:E61"/>
    <mergeCell ref="G61:I61"/>
    <mergeCell ref="G49:I49"/>
    <mergeCell ref="C50:E50"/>
    <mergeCell ref="G50:I50"/>
    <mergeCell ref="G44:I44"/>
    <mergeCell ref="B47:E47"/>
    <mergeCell ref="F47:F48"/>
    <mergeCell ref="G47:I48"/>
    <mergeCell ref="B51:K51"/>
    <mergeCell ref="B52:K52"/>
    <mergeCell ref="J47:J48"/>
    <mergeCell ref="K47:K48"/>
    <mergeCell ref="K39:K40"/>
    <mergeCell ref="C41:E41"/>
    <mergeCell ref="G41:I41"/>
    <mergeCell ref="C42:E42"/>
    <mergeCell ref="G42:I42"/>
    <mergeCell ref="C45:E45"/>
    <mergeCell ref="G45:I45"/>
    <mergeCell ref="C43:E43"/>
    <mergeCell ref="C44:E44"/>
    <mergeCell ref="G43:I43"/>
    <mergeCell ref="G16:I16"/>
    <mergeCell ref="C17:E17"/>
    <mergeCell ref="G17:I17"/>
    <mergeCell ref="B38:J38"/>
    <mergeCell ref="B39:E39"/>
    <mergeCell ref="F39:F40"/>
    <mergeCell ref="G39:I40"/>
    <mergeCell ref="J39:J40"/>
    <mergeCell ref="G12:I13"/>
    <mergeCell ref="J12:J13"/>
    <mergeCell ref="C28:E28"/>
    <mergeCell ref="C29:E29"/>
    <mergeCell ref="K12:K13"/>
    <mergeCell ref="C14:E14"/>
    <mergeCell ref="G14:I14"/>
    <mergeCell ref="C15:E15"/>
    <mergeCell ref="G15:I15"/>
    <mergeCell ref="K6:K7"/>
    <mergeCell ref="C8:E8"/>
    <mergeCell ref="G8:I8"/>
    <mergeCell ref="C9:E9"/>
    <mergeCell ref="G9:I9"/>
    <mergeCell ref="C10:E10"/>
    <mergeCell ref="G10:I10"/>
    <mergeCell ref="B12:E12"/>
    <mergeCell ref="F12:F13"/>
    <mergeCell ref="B5:J5"/>
    <mergeCell ref="B6:E6"/>
    <mergeCell ref="F6:F7"/>
    <mergeCell ref="G6:I7"/>
    <mergeCell ref="J6:J7"/>
    <mergeCell ref="C62:E62"/>
    <mergeCell ref="C66:E66"/>
    <mergeCell ref="B74:E74"/>
    <mergeCell ref="F74:F75"/>
    <mergeCell ref="C49:E49"/>
    <mergeCell ref="B57:J57"/>
    <mergeCell ref="B58:E58"/>
    <mergeCell ref="F58:F59"/>
    <mergeCell ref="C33:E33"/>
    <mergeCell ref="C25:E25"/>
    <mergeCell ref="C26:E26"/>
    <mergeCell ref="C27:E27"/>
    <mergeCell ref="C30:E30"/>
    <mergeCell ref="C31:E31"/>
    <mergeCell ref="C32:E32"/>
    <mergeCell ref="B22:F22"/>
    <mergeCell ref="C23:E23"/>
    <mergeCell ref="C24:E24"/>
    <mergeCell ref="C16:E16"/>
  </mergeCells>
  <pageMargins left="0.7" right="0.7" top="0.75" bottom="0.75" header="0.3" footer="0.3"/>
  <ignoredErrors>
    <ignoredError sqref="F16 F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H 6 Inhoudsopgave</vt:lpstr>
      <vt:lpstr>H 6 aanwijzingen</vt:lpstr>
      <vt:lpstr>6.1 - 6.3</vt:lpstr>
      <vt:lpstr>6.4 - 6.5</vt:lpstr>
      <vt:lpstr>6.6 - 6.8</vt:lpstr>
      <vt:lpstr>6.9 - 6.11</vt:lpstr>
      <vt:lpstr>6.12 - 6.16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Henny Krom</cp:lastModifiedBy>
  <cp:lastPrinted>2021-03-06T10:43:21Z</cp:lastPrinted>
  <dcterms:created xsi:type="dcterms:W3CDTF">2020-12-11T10:09:52Z</dcterms:created>
  <dcterms:modified xsi:type="dcterms:W3CDTF">2024-03-04T13:36:31Z</dcterms:modified>
</cp:coreProperties>
</file>