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96830588820eb9/Convoy PDB 5e druk/Convoy PDB BA 5e druk/PDB BA Uitwerkingen 5e druk/"/>
    </mc:Choice>
  </mc:AlternateContent>
  <xr:revisionPtr revIDLastSave="331" documentId="8_{5DD89FFB-5281-467F-A1A8-E005886C51A1}" xr6:coauthVersionLast="47" xr6:coauthVersionMax="47" xr10:uidLastSave="{817DD92F-32E3-4442-A85B-F861FA0C365A}"/>
  <bookViews>
    <workbookView xWindow="-83" yWindow="0" windowWidth="19366" windowHeight="15563" activeTab="2" xr2:uid="{5D587E09-814F-4BAA-A382-6AB82BB63DFF}"/>
  </bookViews>
  <sheets>
    <sheet name="H 4 Inhoudsopgave" sheetId="8" r:id="rId1"/>
    <sheet name="H 4 aanwijzingen" sheetId="5" state="hidden" r:id="rId2"/>
    <sheet name="4.1 - 4.5" sheetId="25" r:id="rId3"/>
    <sheet name="4.6 - 4.9" sheetId="26" r:id="rId4"/>
    <sheet name="4.10 - 4.14" sheetId="2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4" i="26" l="1"/>
  <c r="C182" i="26"/>
  <c r="C53" i="26"/>
  <c r="C51" i="26"/>
  <c r="J19" i="26"/>
  <c r="K19" i="26" s="1"/>
  <c r="J18" i="26"/>
  <c r="C204" i="25"/>
  <c r="C113" i="25"/>
  <c r="C114" i="25"/>
  <c r="J17" i="25"/>
  <c r="K17" i="25" s="1"/>
  <c r="K11" i="25" s="1"/>
  <c r="J16" i="25"/>
  <c r="K16" i="25" s="1"/>
  <c r="K18" i="26" l="1"/>
  <c r="H13" i="26" s="1"/>
  <c r="C67" i="27" l="1"/>
  <c r="C66" i="27"/>
  <c r="C65" i="27"/>
  <c r="C64" i="27"/>
  <c r="C63" i="27"/>
  <c r="C62" i="27"/>
  <c r="C61" i="27"/>
  <c r="C60" i="27"/>
  <c r="C59" i="27"/>
  <c r="C52" i="27"/>
  <c r="C51" i="27"/>
  <c r="C50" i="27"/>
  <c r="C49" i="27"/>
  <c r="C41" i="27"/>
  <c r="C40" i="27"/>
  <c r="C39" i="27"/>
  <c r="C38" i="27"/>
  <c r="C30" i="27"/>
  <c r="C29" i="27"/>
  <c r="C28" i="27"/>
  <c r="C27" i="27"/>
  <c r="C26" i="27"/>
  <c r="C25" i="27"/>
  <c r="C17" i="27"/>
  <c r="C16" i="27"/>
  <c r="C15" i="27"/>
  <c r="C14" i="27"/>
  <c r="C13" i="27"/>
  <c r="C12" i="27"/>
  <c r="C11" i="27"/>
  <c r="C10" i="27"/>
  <c r="C9" i="27"/>
  <c r="C208" i="26"/>
  <c r="C207" i="26"/>
  <c r="C206" i="26"/>
  <c r="C205" i="26"/>
  <c r="C204" i="26"/>
  <c r="C203" i="26"/>
  <c r="C202" i="26"/>
  <c r="C196" i="26"/>
  <c r="C195" i="26"/>
  <c r="C194" i="26"/>
  <c r="C188" i="26"/>
  <c r="C187" i="26"/>
  <c r="C186" i="26"/>
  <c r="C185" i="26"/>
  <c r="C183" i="26"/>
  <c r="C176" i="26"/>
  <c r="C175" i="26"/>
  <c r="C174" i="26"/>
  <c r="C173" i="26"/>
  <c r="C172" i="26"/>
  <c r="C159" i="26"/>
  <c r="C160" i="26"/>
  <c r="C161" i="26"/>
  <c r="C162" i="26"/>
  <c r="C163" i="26"/>
  <c r="C164" i="26"/>
  <c r="C165" i="26"/>
  <c r="C166" i="26"/>
  <c r="C158" i="26"/>
  <c r="C150" i="26"/>
  <c r="C149" i="26"/>
  <c r="C148" i="26"/>
  <c r="C147" i="26"/>
  <c r="C146" i="26"/>
  <c r="C145" i="26"/>
  <c r="C139" i="26"/>
  <c r="C138" i="26"/>
  <c r="C137" i="26"/>
  <c r="C136" i="26"/>
  <c r="C123" i="26"/>
  <c r="C124" i="26"/>
  <c r="C125" i="26"/>
  <c r="C126" i="26"/>
  <c r="C127" i="26"/>
  <c r="C128" i="26"/>
  <c r="C129" i="26"/>
  <c r="C130" i="26"/>
  <c r="C122" i="26"/>
  <c r="C112" i="26"/>
  <c r="C116" i="26"/>
  <c r="C115" i="26"/>
  <c r="C114" i="26"/>
  <c r="C113" i="26"/>
  <c r="C104" i="26"/>
  <c r="C103" i="26"/>
  <c r="C102" i="26"/>
  <c r="C101" i="26"/>
  <c r="C95" i="26"/>
  <c r="C94" i="26"/>
  <c r="C93" i="26"/>
  <c r="C92" i="26"/>
  <c r="C91" i="26"/>
  <c r="C90" i="26"/>
  <c r="C89" i="26"/>
  <c r="C80" i="26"/>
  <c r="C81" i="26"/>
  <c r="C82" i="26"/>
  <c r="C83" i="26"/>
  <c r="C79" i="26"/>
  <c r="C78" i="26"/>
  <c r="C77" i="26"/>
  <c r="C76" i="26"/>
  <c r="C75" i="26"/>
  <c r="C74" i="26"/>
  <c r="C66" i="26"/>
  <c r="C65" i="26"/>
  <c r="C64" i="26"/>
  <c r="C63" i="26"/>
  <c r="C57" i="26"/>
  <c r="C56" i="26"/>
  <c r="C55" i="26"/>
  <c r="C54" i="26"/>
  <c r="C52" i="26"/>
  <c r="C45" i="26"/>
  <c r="C44" i="26"/>
  <c r="C43" i="26"/>
  <c r="C42" i="26"/>
  <c r="C41" i="26"/>
  <c r="C28" i="26"/>
  <c r="C29" i="26"/>
  <c r="C30" i="26"/>
  <c r="C31" i="26"/>
  <c r="C32" i="26"/>
  <c r="C33" i="26"/>
  <c r="C34" i="26"/>
  <c r="C35" i="26"/>
  <c r="C27" i="26"/>
  <c r="C212" i="25"/>
  <c r="C213" i="25"/>
  <c r="C214" i="25"/>
  <c r="C215" i="25"/>
  <c r="C216" i="25"/>
  <c r="C217" i="25"/>
  <c r="C211" i="25"/>
  <c r="C205" i="25"/>
  <c r="C203" i="25"/>
  <c r="C197" i="25"/>
  <c r="C196" i="25"/>
  <c r="C195" i="25"/>
  <c r="C194" i="25"/>
  <c r="C193" i="25"/>
  <c r="C187" i="25"/>
  <c r="C186" i="25"/>
  <c r="C185" i="25"/>
  <c r="C184" i="25"/>
  <c r="C183" i="25"/>
  <c r="C173" i="25"/>
  <c r="C174" i="25"/>
  <c r="C175" i="25"/>
  <c r="C176" i="25"/>
  <c r="C177" i="25"/>
  <c r="C172" i="25"/>
  <c r="C164" i="25"/>
  <c r="C163" i="25"/>
  <c r="C162" i="25"/>
  <c r="C161" i="25"/>
  <c r="C160" i="25"/>
  <c r="C154" i="25"/>
  <c r="C153" i="25"/>
  <c r="C152" i="25"/>
  <c r="C151" i="25"/>
  <c r="C145" i="25"/>
  <c r="C144" i="25"/>
  <c r="C143" i="25"/>
  <c r="C142" i="25"/>
  <c r="C141" i="25"/>
  <c r="C140" i="25"/>
  <c r="C132" i="25"/>
  <c r="C131" i="25"/>
  <c r="C130" i="25"/>
  <c r="C129" i="25"/>
  <c r="C123" i="25"/>
  <c r="C122" i="25"/>
  <c r="C121" i="25"/>
  <c r="C115" i="25"/>
  <c r="C112" i="25"/>
  <c r="C111" i="25"/>
  <c r="C110" i="25"/>
  <c r="C104" i="25"/>
  <c r="C103" i="25"/>
  <c r="C102" i="25"/>
  <c r="C101" i="25"/>
  <c r="C100" i="25"/>
  <c r="C92" i="25"/>
  <c r="C91" i="25"/>
  <c r="C90" i="25"/>
  <c r="C89" i="25"/>
  <c r="C83" i="25"/>
  <c r="C82" i="25"/>
  <c r="C81" i="25"/>
  <c r="C80" i="25"/>
  <c r="C79" i="25"/>
  <c r="C78" i="25"/>
  <c r="C77" i="25"/>
  <c r="C65" i="25"/>
  <c r="C66" i="25"/>
  <c r="C67" i="25"/>
  <c r="C68" i="25"/>
  <c r="C69" i="25"/>
  <c r="C70" i="25"/>
  <c r="C71" i="25"/>
  <c r="C64" i="25"/>
  <c r="C56" i="25"/>
  <c r="C55" i="25"/>
  <c r="C54" i="25"/>
  <c r="C48" i="25"/>
  <c r="C47" i="25"/>
  <c r="C46" i="25"/>
  <c r="C45" i="25"/>
  <c r="C39" i="25"/>
  <c r="C38" i="25"/>
  <c r="C37" i="25"/>
  <c r="C36" i="25"/>
  <c r="C35" i="25"/>
  <c r="C29" i="25"/>
  <c r="C28" i="25"/>
  <c r="C27" i="25"/>
  <c r="C26" i="25"/>
  <c r="C25" i="25"/>
</calcChain>
</file>

<file path=xl/sharedStrings.xml><?xml version="1.0" encoding="utf-8"?>
<sst xmlns="http://schemas.openxmlformats.org/spreadsheetml/2006/main" count="786" uniqueCount="265">
  <si>
    <t>Dagboek</t>
  </si>
  <si>
    <t>Factuurdatum</t>
  </si>
  <si>
    <t>Grootboek-rekening</t>
  </si>
  <si>
    <t>Btw-code</t>
  </si>
  <si>
    <t>Bedrag btw</t>
  </si>
  <si>
    <t>Uw referentie</t>
  </si>
  <si>
    <t>Omschrijving</t>
  </si>
  <si>
    <t>Bedrag</t>
  </si>
  <si>
    <t>EUR</t>
  </si>
  <si>
    <t>Boekstukregel</t>
  </si>
  <si>
    <t>Debet</t>
  </si>
  <si>
    <t>Credit</t>
  </si>
  <si>
    <t>a</t>
  </si>
  <si>
    <t>c</t>
  </si>
  <si>
    <t>d</t>
  </si>
  <si>
    <t>Percen-tage</t>
  </si>
  <si>
    <t>b</t>
  </si>
  <si>
    <t>Subadmi- nistratie</t>
  </si>
  <si>
    <t>Betalingsconditie</t>
  </si>
  <si>
    <t>Journaal                                                                                                                                                                                                                                                                                                                                                                         EUR</t>
  </si>
  <si>
    <t xml:space="preserve">  EUR </t>
  </si>
  <si>
    <t xml:space="preserve">Grootboekrekening                            </t>
  </si>
  <si>
    <t>Gebouw</t>
  </si>
  <si>
    <t>Cumulatieve afschrijving gebouw</t>
  </si>
  <si>
    <t>Inventaris</t>
  </si>
  <si>
    <t>Cumulatieve afschrijving inventaris</t>
  </si>
  <si>
    <t>Bedrijfsauto's</t>
  </si>
  <si>
    <t>Cumulatieve afschrijving bedrijfsauto's</t>
  </si>
  <si>
    <t>Eigen vermogen</t>
  </si>
  <si>
    <t>Privé</t>
  </si>
  <si>
    <t>Hypothecaire lening</t>
  </si>
  <si>
    <t>Kas</t>
  </si>
  <si>
    <t>Rabobank</t>
  </si>
  <si>
    <t>ING-bank</t>
  </si>
  <si>
    <t>Kruisposten</t>
  </si>
  <si>
    <t>Kruisposten pinbetalingen</t>
  </si>
  <si>
    <t>Debiteuren</t>
  </si>
  <si>
    <t>Nog te ontvangen bedragen</t>
  </si>
  <si>
    <t>Vooruitbetaalde bedragen</t>
  </si>
  <si>
    <t>Vooruitontvangen bedragen</t>
  </si>
  <si>
    <t>Vooruitontvangen iDEAL-betalingen</t>
  </si>
  <si>
    <t>Nog te betalen bedragen</t>
  </si>
  <si>
    <t>Crediteuren</t>
  </si>
  <si>
    <t>Te betalen nettolonen</t>
  </si>
  <si>
    <t>Af te dragen loonheffingen</t>
  </si>
  <si>
    <t>Te verrekenen omzetbelasting</t>
  </si>
  <si>
    <t>Verschuldigde omzetbelasting hoog</t>
  </si>
  <si>
    <t>Verschuldigde omzetbelasting laag</t>
  </si>
  <si>
    <t>Af te dragen omzetbelasting</t>
  </si>
  <si>
    <t>Voorraad goederen</t>
  </si>
  <si>
    <t>Loonkosten</t>
  </si>
  <si>
    <t>Sociale lasten</t>
  </si>
  <si>
    <t>Afschrijvingskosten vaste activa</t>
  </si>
  <si>
    <t>Boekresultaat vaste activa</t>
  </si>
  <si>
    <t>Huurkosten</t>
  </si>
  <si>
    <t>Energiekosten</t>
  </si>
  <si>
    <t>Onderhoudskosten</t>
  </si>
  <si>
    <t>Schoonmaakkosten</t>
  </si>
  <si>
    <t>Verzekeringskosten</t>
  </si>
  <si>
    <t>Telefoon- en internetkosten</t>
  </si>
  <si>
    <t>Kantoorkosten</t>
  </si>
  <si>
    <t>Voorraadverschillen</t>
  </si>
  <si>
    <t>Kasverschillen</t>
  </si>
  <si>
    <t>Overige kosten</t>
  </si>
  <si>
    <t>Inkoopwaarde van de omzet</t>
  </si>
  <si>
    <t>Verstrekte kortingen en rabatten</t>
  </si>
  <si>
    <t>Omzet hoog tarief omzetbelasting</t>
  </si>
  <si>
    <t>Omzet laag tarief omzetbelasting</t>
  </si>
  <si>
    <t>Omzet 0% omzetbelasting</t>
  </si>
  <si>
    <t>Interestkosten</t>
  </si>
  <si>
    <t>Autokosten</t>
  </si>
  <si>
    <t xml:space="preserve">wordt de naam van de rekening opgezocht in het standaardschema </t>
  </si>
  <si>
    <t>en verschijnt de naam van de grootboekrekening vanzelf.</t>
  </si>
  <si>
    <t>In het journaal kunnen meer regels staan dan je nodig hebt.</t>
  </si>
  <si>
    <t>Aanwijzingen</t>
  </si>
  <si>
    <t>LET OP</t>
  </si>
  <si>
    <t xml:space="preserve">Als je een nummer invult dat niet voorkomt in het rekeningschema, </t>
  </si>
  <si>
    <t>Er wordt niet gecontroleerd of het nummer dat je invult in het rekeningschema staat.</t>
  </si>
  <si>
    <t>dan worden het nummer en omschrijving van het dichtstbijzijnde nummer ingevuld.</t>
  </si>
  <si>
    <t>Versie</t>
  </si>
  <si>
    <t>Ga naar</t>
  </si>
  <si>
    <t>Ook bij het examen is het mogelijk een niet-bestaand nummer in te voeren,</t>
  </si>
  <si>
    <t>dit wordt altijd fout gerekend.</t>
  </si>
  <si>
    <t>Nummer</t>
  </si>
  <si>
    <t>Naam</t>
  </si>
  <si>
    <t>Excl./incl. hoog/laag</t>
  </si>
  <si>
    <t>Incidentele resultaten</t>
  </si>
  <si>
    <t xml:space="preserve">Als je het nummer van de grootboekrekening invult, </t>
  </si>
  <si>
    <t>Uitwerkbladen PDB BA 5e druk</t>
  </si>
  <si>
    <t>Gebruik het standaard rekeningschema voor een eenmanszaak</t>
  </si>
  <si>
    <t>Machines</t>
  </si>
  <si>
    <t>Cumulatieve afschrijving machines</t>
  </si>
  <si>
    <t>Buitengebruikgestelde machines</t>
  </si>
  <si>
    <t>Resultaat boekjaar</t>
  </si>
  <si>
    <t>Lening o/g</t>
  </si>
  <si>
    <t>Lening u/g</t>
  </si>
  <si>
    <t>Voorziening onderhoud</t>
  </si>
  <si>
    <t>Voorziening voor incourante voorraden</t>
  </si>
  <si>
    <t>Creditcardontvangsten</t>
  </si>
  <si>
    <t>Kredietbeperkingstoeslag</t>
  </si>
  <si>
    <t>Cadeaubonnen in omloop</t>
  </si>
  <si>
    <t>Nog te ontvangen facturen</t>
  </si>
  <si>
    <t>Nog te verzenden facturen</t>
  </si>
  <si>
    <t>Te betalen pensioenpremies</t>
  </si>
  <si>
    <t>Verschuldigde omzetbelasting privégebruik</t>
  </si>
  <si>
    <t>Nog te ontvangen goederen</t>
  </si>
  <si>
    <t>Nog te verzenden goederen</t>
  </si>
  <si>
    <t>Prijsverschillen bij inkoop</t>
  </si>
  <si>
    <t>Afschrijvingskosten debiteuren</t>
  </si>
  <si>
    <t>Reclame- en advertentiekosten</t>
  </si>
  <si>
    <t>Abonnementen en contributies</t>
  </si>
  <si>
    <t>Accountantskosten</t>
  </si>
  <si>
    <t>Kosten creditcardmaatschappij</t>
  </si>
  <si>
    <t>Ontvangen betalingskortingen</t>
  </si>
  <si>
    <t>Betaalde kredietbeperkingstoeslag</t>
  </si>
  <si>
    <t>Verstrekte korting voor contante betaling</t>
  </si>
  <si>
    <t>Opbrengst kredietbeperkingstoeslag</t>
  </si>
  <si>
    <t>Interestbaten</t>
  </si>
  <si>
    <t>Artikel</t>
  </si>
  <si>
    <t>Aantal</t>
  </si>
  <si>
    <t>Nettoprijs</t>
  </si>
  <si>
    <t>e</t>
  </si>
  <si>
    <t>Extra grootboekrekeningen</t>
  </si>
  <si>
    <t>alleen te gebruiken als dit nummer bij de opgave staat aangegeven</t>
  </si>
  <si>
    <t>Hoofdstuk 2 Vaste verrekenprijs</t>
  </si>
  <si>
    <t>Retour te ontvangen goederen</t>
  </si>
  <si>
    <t>Hoofdstuk 4 Kortingen bij inkoop en verkoop</t>
  </si>
  <si>
    <t>Te retourneren goederen</t>
  </si>
  <si>
    <t>ABNAMRO-bank</t>
  </si>
  <si>
    <t>4.1 - 4.5</t>
  </si>
  <si>
    <t>Opgave 4.1</t>
  </si>
  <si>
    <t>Invoerscherm inkoopboek</t>
  </si>
  <si>
    <t>Leverancier</t>
  </si>
  <si>
    <t>Boekjaar/periode</t>
  </si>
  <si>
    <t>Boekstuknummer</t>
  </si>
  <si>
    <t>Vervaldatum</t>
  </si>
  <si>
    <t>Korting</t>
  </si>
  <si>
    <t>Journaliseer voor Chair de ontvangen factuur van Stressless.</t>
  </si>
  <si>
    <t xml:space="preserve">Journaliseer voor Chair de ontvangen creditfactuur van Stressless. </t>
  </si>
  <si>
    <t>Opgave 4.2</t>
  </si>
  <si>
    <t>Journaliseer voor Hotel Het Westen de ontvangen factuur van Floris.</t>
  </si>
  <si>
    <t>Journaliseer het bankafschrift.</t>
  </si>
  <si>
    <t>Opgave 4.3</t>
  </si>
  <si>
    <t>Journaliseer voor Zomer de ontvangen factuur van Winter.</t>
  </si>
  <si>
    <t>Opgave 4.4</t>
  </si>
  <si>
    <t>Journaliseer voor Sijs de ontvangen factuur van Goed.</t>
  </si>
  <si>
    <t>Journaliseer voor Sijs de betaling per ING-bank.</t>
  </si>
  <si>
    <t>Opgave 4.5</t>
  </si>
  <si>
    <t>Journaliseer voor Bytres de ontvangen factuur van TEKA.</t>
  </si>
  <si>
    <t>Journaliseer voor Bytres de ontvangen creditfactuur van TEKA.</t>
  </si>
  <si>
    <t>4.6 - 4.9</t>
  </si>
  <si>
    <t>Opgave 4.6</t>
  </si>
  <si>
    <t>Verwerk voor Stressless de verzonden factuur aan Chair in het verkoopboek.</t>
  </si>
  <si>
    <t>Invoerscherm verkoopfactuur</t>
  </si>
  <si>
    <t>Klant</t>
  </si>
  <si>
    <t>Factuurnummer</t>
  </si>
  <si>
    <t>Totaal bedrag</t>
  </si>
  <si>
    <t>Journaliseer voor Stressless de verzonden factuur naar Chair.</t>
  </si>
  <si>
    <t xml:space="preserve">Journaliseer voor Stressless de verzonden creditfactuur aan Chair. </t>
  </si>
  <si>
    <t>Opgave 4.7</t>
  </si>
  <si>
    <t>Journaliseer voor Floris de verzonden factuur naar Hotel Het Westen.</t>
  </si>
  <si>
    <t>Opgave 4.8</t>
  </si>
  <si>
    <t>Opgave 4.9</t>
  </si>
  <si>
    <t>Journaliseer voor TEKA de verzonden factuur naar Bytres.</t>
  </si>
  <si>
    <t>Journaliseer voor TEKA de verzonden creditfactuur naar Bytres.</t>
  </si>
  <si>
    <t>Opgave 4.10</t>
  </si>
  <si>
    <t>Journaliseer voor Watch de verzonden factuur aan Horlogerie.</t>
  </si>
  <si>
    <t>Opgave 4.11</t>
  </si>
  <si>
    <t>Opgave 4.12</t>
  </si>
  <si>
    <t>Verwerk voor Sijs de ontvangen factuur van Goed in het inkoopboek.</t>
  </si>
  <si>
    <t>Opgave 4.13</t>
  </si>
  <si>
    <t>Opgave 4.14</t>
  </si>
  <si>
    <t>Uitwerkingen PDB BA 5e druk</t>
  </si>
  <si>
    <t>Uitwerking H 4</t>
  </si>
  <si>
    <t>Stressless</t>
  </si>
  <si>
    <t>Stoelen</t>
  </si>
  <si>
    <t>01</t>
  </si>
  <si>
    <t>I 5083</t>
  </si>
  <si>
    <t>excl./hoog</t>
  </si>
  <si>
    <t>Stressless 8 Brussel</t>
  </si>
  <si>
    <t>Stressless 6 Parijs</t>
  </si>
  <si>
    <t xml:space="preserve">Stressless 8 </t>
  </si>
  <si>
    <t xml:space="preserve">Stressless 6 </t>
  </si>
  <si>
    <t>Stressless -1 Brussel</t>
  </si>
  <si>
    <t>Floris 20 damesfietsen</t>
  </si>
  <si>
    <t>Floris 20 herenfietsen</t>
  </si>
  <si>
    <t>Floris 20 kinderfietsen</t>
  </si>
  <si>
    <t>Floris</t>
  </si>
  <si>
    <t>Floris 20</t>
  </si>
  <si>
    <t>Floris 22062</t>
  </si>
  <si>
    <t>Winter 8</t>
  </si>
  <si>
    <t>Winter 9</t>
  </si>
  <si>
    <t>Winter 8 Partytent</t>
  </si>
  <si>
    <t>Winter 9 Inglotent</t>
  </si>
  <si>
    <t>Winter</t>
  </si>
  <si>
    <t>22123 Winter</t>
  </si>
  <si>
    <t xml:space="preserve">Winter </t>
  </si>
  <si>
    <t>Goed 8</t>
  </si>
  <si>
    <t>Goed 25198</t>
  </si>
  <si>
    <t>TEKA 12 computers</t>
  </si>
  <si>
    <t>TEKA 24 beeldschermen</t>
  </si>
  <si>
    <t>TEKA</t>
  </si>
  <si>
    <t xml:space="preserve">TEKA 12 </t>
  </si>
  <si>
    <t>TEKA 24</t>
  </si>
  <si>
    <t>TEKA -2 beeldschermen</t>
  </si>
  <si>
    <t>TEKA 2 retour</t>
  </si>
  <si>
    <t>22076 TEKA</t>
  </si>
  <si>
    <t>22079 TEKA</t>
  </si>
  <si>
    <t>Chair</t>
  </si>
  <si>
    <t>Chair 8 Brussel</t>
  </si>
  <si>
    <t>Chair 6 Parijs</t>
  </si>
  <si>
    <t xml:space="preserve">Chair 8 </t>
  </si>
  <si>
    <t xml:space="preserve">Chair 6 </t>
  </si>
  <si>
    <t>Chair -1 Brussel</t>
  </si>
  <si>
    <t>Het Westen 20 damesfietsen</t>
  </si>
  <si>
    <t>Het Westen 20 herenfietsen</t>
  </si>
  <si>
    <t>Het Westen 20 kinderfietsen</t>
  </si>
  <si>
    <t>Het Westen</t>
  </si>
  <si>
    <t>Het Westen 22062</t>
  </si>
  <si>
    <t>Zomer 8</t>
  </si>
  <si>
    <t>Zomer 9</t>
  </si>
  <si>
    <t>Zomer 8 partytenten</t>
  </si>
  <si>
    <t>Zomer 9 iglotenten</t>
  </si>
  <si>
    <t>I 860</t>
  </si>
  <si>
    <t>Zomer</t>
  </si>
  <si>
    <t>Bytres</t>
  </si>
  <si>
    <t>Bytres 12 computers</t>
  </si>
  <si>
    <t>Bytres 24 beeldschermen</t>
  </si>
  <si>
    <t>Bytres -2 beeldschermen</t>
  </si>
  <si>
    <t>Bytres retour</t>
  </si>
  <si>
    <t xml:space="preserve">Bytres -2 </t>
  </si>
  <si>
    <t>Bytres 22076</t>
  </si>
  <si>
    <t>Bytres 22079</t>
  </si>
  <si>
    <t>I 12334</t>
  </si>
  <si>
    <t>Horlogerie</t>
  </si>
  <si>
    <t>Horlogerie Nice 5</t>
  </si>
  <si>
    <t>Horlogerie Beau 3</t>
  </si>
  <si>
    <t xml:space="preserve">Horlogerie </t>
  </si>
  <si>
    <t>Goed 12</t>
  </si>
  <si>
    <t>Horlogerie Nice -1</t>
  </si>
  <si>
    <t>Horlogerie Beau -1</t>
  </si>
  <si>
    <t>De omschrijving hoeft niet exact hetzelfde te zijn als in de uitwerking</t>
  </si>
  <si>
    <t>De volgorde van de boeking maakt niet uit</t>
  </si>
  <si>
    <t>Uitwerking 4.1 - 4.5</t>
  </si>
  <si>
    <t>Uitwerking 4.6 - 4.9</t>
  </si>
  <si>
    <t>Uitwerking 4.10 - 4.14</t>
  </si>
  <si>
    <t>Pensioenpremies</t>
  </si>
  <si>
    <t>2024 / 3</t>
  </si>
  <si>
    <t>2024-085</t>
  </si>
  <si>
    <t>Journaliseer memoriaalbon 2024-079.</t>
  </si>
  <si>
    <t>Journaliseer memoriaalbon 2024-081.</t>
  </si>
  <si>
    <t>Journaliseer memoriaalbon 2024-058.</t>
  </si>
  <si>
    <t>Journaliseer memoriaalbon 2024-049.</t>
  </si>
  <si>
    <t>Journaliseer memoriaalbon 2024-062.</t>
  </si>
  <si>
    <t>Journaliseer memoriaalbon 2024-066.</t>
  </si>
  <si>
    <t xml:space="preserve">Goed </t>
  </si>
  <si>
    <t>2024-065</t>
  </si>
  <si>
    <t>Journaliseer memoriaalbon 2024-068.</t>
  </si>
  <si>
    <t>Journaliseer memoriaalbon 2024-091.</t>
  </si>
  <si>
    <t>Journaliseer memoriaalbon 2024-088.</t>
  </si>
  <si>
    <t>Journaliseer memoriaalbon 2024-039.</t>
  </si>
  <si>
    <t>Winter heeft op 5 april 2024 de volgende factuur verzonden:</t>
  </si>
  <si>
    <t>Zomer 2024-123</t>
  </si>
  <si>
    <t>Journaliseer memoriaalbon 2024-060.</t>
  </si>
  <si>
    <t>Horlogerie 2024-112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</si>
</sst>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206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Arial"/>
      <family val="2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/>
    <xf numFmtId="0" fontId="4" fillId="0" borderId="0" xfId="0" applyFont="1"/>
    <xf numFmtId="0" fontId="8" fillId="0" borderId="0" xfId="0" applyFont="1"/>
    <xf numFmtId="0" fontId="6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/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1" fillId="2" borderId="17" xfId="0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43" fontId="12" fillId="0" borderId="5" xfId="1" applyFont="1" applyBorder="1" applyAlignment="1" applyProtection="1">
      <alignment horizontal="center" vertical="center"/>
      <protection locked="0"/>
    </xf>
    <xf numFmtId="43" fontId="12" fillId="0" borderId="2" xfId="1" applyFont="1" applyBorder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 wrapText="1"/>
      <protection locked="0"/>
    </xf>
    <xf numFmtId="43" fontId="12" fillId="0" borderId="0" xfId="1" applyFont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>
      <alignment horizontal="center" vertical="center"/>
    </xf>
    <xf numFmtId="16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43" fontId="3" fillId="0" borderId="1" xfId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43" fontId="12" fillId="0" borderId="0" xfId="1" applyFont="1" applyBorder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9" fontId="3" fillId="0" borderId="1" xfId="0" applyNumberFormat="1" applyFont="1" applyBorder="1" applyAlignment="1" applyProtection="1">
      <alignment horizontal="center" vertical="center"/>
      <protection locked="0"/>
    </xf>
    <xf numFmtId="43" fontId="3" fillId="0" borderId="1" xfId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43" fontId="3" fillId="0" borderId="0" xfId="1" applyFont="1" applyBorder="1" applyAlignment="1">
      <alignment vertical="center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0" fontId="13" fillId="3" borderId="0" xfId="0" applyFont="1" applyFill="1"/>
    <xf numFmtId="0" fontId="13" fillId="0" borderId="0" xfId="0" applyFont="1" applyAlignment="1">
      <alignment horizontal="center"/>
    </xf>
    <xf numFmtId="0" fontId="14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4" fillId="3" borderId="0" xfId="0" applyFont="1" applyFill="1"/>
    <xf numFmtId="0" fontId="1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9" fontId="6" fillId="0" borderId="2" xfId="0" applyNumberFormat="1" applyFont="1" applyBorder="1" applyAlignment="1" applyProtection="1">
      <alignment horizontal="center" vertical="center"/>
      <protection locked="0"/>
    </xf>
    <xf numFmtId="43" fontId="6" fillId="0" borderId="2" xfId="1" applyFont="1" applyFill="1" applyBorder="1" applyAlignment="1" applyProtection="1">
      <alignment vertical="center"/>
      <protection locked="0"/>
    </xf>
    <xf numFmtId="0" fontId="13" fillId="0" borderId="0" xfId="0" applyFont="1"/>
    <xf numFmtId="0" fontId="1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43" fontId="3" fillId="0" borderId="1" xfId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/>
    </xf>
    <xf numFmtId="43" fontId="6" fillId="0" borderId="1" xfId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3" fontId="6" fillId="0" borderId="28" xfId="1" applyFont="1" applyFill="1" applyBorder="1" applyAlignment="1">
      <alignment horizontal="center" vertical="center" wrapText="1"/>
    </xf>
    <xf numFmtId="0" fontId="3" fillId="0" borderId="1" xfId="0" applyFont="1" applyBorder="1"/>
    <xf numFmtId="43" fontId="3" fillId="0" borderId="1" xfId="1" applyFont="1" applyBorder="1"/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43" fontId="6" fillId="0" borderId="2" xfId="1" applyFont="1" applyFill="1" applyBorder="1" applyAlignment="1">
      <alignment vertical="center"/>
    </xf>
    <xf numFmtId="43" fontId="3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14" fontId="3" fillId="0" borderId="0" xfId="0" applyNumberFormat="1" applyFont="1" applyAlignment="1">
      <alignment horizontal="left"/>
    </xf>
    <xf numFmtId="0" fontId="17" fillId="0" borderId="0" xfId="2" quotePrefix="1" applyFont="1"/>
    <xf numFmtId="0" fontId="17" fillId="0" borderId="0" xfId="2" applyFont="1"/>
    <xf numFmtId="0" fontId="12" fillId="0" borderId="3" xfId="0" applyFont="1" applyBorder="1" applyAlignment="1">
      <alignment horizontal="left" vertical="center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43" fontId="3" fillId="0" borderId="7" xfId="1" applyFont="1" applyBorder="1" applyAlignment="1">
      <alignment vertical="center"/>
    </xf>
    <xf numFmtId="43" fontId="12" fillId="0" borderId="4" xfId="1" applyFont="1" applyBorder="1" applyAlignment="1" applyProtection="1">
      <alignment vertical="center"/>
      <protection locked="0"/>
    </xf>
    <xf numFmtId="43" fontId="12" fillId="0" borderId="1" xfId="1" applyFont="1" applyBorder="1" applyAlignment="1" applyProtection="1">
      <alignment horizontal="center" vertical="center"/>
      <protection locked="0"/>
    </xf>
    <xf numFmtId="49" fontId="12" fillId="0" borderId="6" xfId="0" applyNumberFormat="1" applyFont="1" applyBorder="1" applyAlignment="1" applyProtection="1">
      <alignment vertical="center" wrapText="1"/>
      <protection locked="0"/>
    </xf>
    <xf numFmtId="0" fontId="3" fillId="0" borderId="7" xfId="0" applyFont="1" applyBorder="1"/>
    <xf numFmtId="0" fontId="3" fillId="0" borderId="1" xfId="0" applyFont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4" fontId="6" fillId="0" borderId="0" xfId="0" applyNumberFormat="1" applyFont="1" applyAlignment="1">
      <alignment horizontal="left" vertical="center" wrapText="1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7" xfId="0" applyNumberFormat="1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5" fillId="2" borderId="26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E282-808E-45B0-87B5-B1657DD1A5E8}">
  <dimension ref="A1:G15"/>
  <sheetViews>
    <sheetView showGridLines="0" zoomScale="175" zoomScaleNormal="175" workbookViewId="0">
      <selection activeCell="C13" sqref="C13"/>
    </sheetView>
  </sheetViews>
  <sheetFormatPr defaultColWidth="8.86328125" defaultRowHeight="15" x14ac:dyDescent="0.4"/>
  <cols>
    <col min="1" max="1" width="8.86328125" style="4"/>
    <col min="2" max="2" width="26.59765625" style="4" customWidth="1"/>
    <col min="3" max="16384" width="8.86328125" style="4"/>
  </cols>
  <sheetData>
    <row r="1" spans="1:7" x14ac:dyDescent="0.4">
      <c r="A1" s="5" t="s">
        <v>172</v>
      </c>
    </row>
    <row r="2" spans="1:7" x14ac:dyDescent="0.4">
      <c r="A2" s="5"/>
    </row>
    <row r="3" spans="1:7" x14ac:dyDescent="0.4">
      <c r="A3" s="5" t="s">
        <v>126</v>
      </c>
    </row>
    <row r="5" spans="1:7" x14ac:dyDescent="0.4">
      <c r="A5" s="4" t="s">
        <v>79</v>
      </c>
      <c r="B5" s="87">
        <v>45505</v>
      </c>
    </row>
    <row r="7" spans="1:7" x14ac:dyDescent="0.4">
      <c r="A7" s="13" t="s">
        <v>75</v>
      </c>
      <c r="B7" s="13" t="s">
        <v>241</v>
      </c>
      <c r="C7" s="13"/>
      <c r="D7" s="13"/>
      <c r="E7" s="13"/>
      <c r="F7" s="13"/>
      <c r="G7" s="13"/>
    </row>
    <row r="8" spans="1:7" x14ac:dyDescent="0.4">
      <c r="A8" s="13"/>
      <c r="B8" s="13" t="s">
        <v>242</v>
      </c>
      <c r="C8" s="13"/>
      <c r="D8" s="13"/>
      <c r="E8" s="13"/>
      <c r="F8" s="13"/>
      <c r="G8" s="13"/>
    </row>
    <row r="10" spans="1:7" x14ac:dyDescent="0.4">
      <c r="A10" s="4" t="s">
        <v>80</v>
      </c>
      <c r="B10" s="88" t="s">
        <v>243</v>
      </c>
    </row>
    <row r="11" spans="1:7" x14ac:dyDescent="0.4">
      <c r="B11" s="89" t="s">
        <v>244</v>
      </c>
    </row>
    <row r="12" spans="1:7" x14ac:dyDescent="0.4">
      <c r="B12" s="89" t="s">
        <v>245</v>
      </c>
    </row>
    <row r="13" spans="1:7" x14ac:dyDescent="0.4">
      <c r="B13" s="88"/>
    </row>
    <row r="14" spans="1:7" x14ac:dyDescent="0.4">
      <c r="B14" s="88"/>
    </row>
    <row r="15" spans="1:7" x14ac:dyDescent="0.4">
      <c r="B15" s="88"/>
    </row>
  </sheetData>
  <hyperlinks>
    <hyperlink ref="B10" location="'4.1 - 4.5'!A1" display="Uitwerking 4.1 - 4.5" xr:uid="{84666843-FFEB-4740-90EE-DBD0ABD47B35}"/>
    <hyperlink ref="B11" location="'4.6 - 4.9'!A1" display="Uitwerking 4.6 - 4.9" xr:uid="{FC851602-715A-4A1E-BDB0-255F8DCFFE68}"/>
    <hyperlink ref="B12" location="'4.10 - 4.14'!A1" display="Uitwerking 4.10 - 4.14" xr:uid="{0B864666-0906-46EA-9488-3D1412CCC1EE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494B-3D1E-4618-9BC2-28A1FEE6303E}">
  <dimension ref="A1:C101"/>
  <sheetViews>
    <sheetView zoomScale="175" zoomScaleNormal="175" workbookViewId="0">
      <selection sqref="A1:XFD1048576"/>
    </sheetView>
  </sheetViews>
  <sheetFormatPr defaultColWidth="8.86328125" defaultRowHeight="15" x14ac:dyDescent="0.4"/>
  <cols>
    <col min="1" max="1" width="8.86328125" style="4"/>
    <col min="2" max="2" width="42" style="4" customWidth="1"/>
    <col min="3" max="16384" width="8.86328125" style="4"/>
  </cols>
  <sheetData>
    <row r="1" spans="1:2" x14ac:dyDescent="0.4">
      <c r="A1" s="5" t="s">
        <v>88</v>
      </c>
    </row>
    <row r="2" spans="1:2" x14ac:dyDescent="0.4">
      <c r="A2" s="5"/>
    </row>
    <row r="3" spans="1:2" x14ac:dyDescent="0.4">
      <c r="A3" s="5" t="s">
        <v>124</v>
      </c>
    </row>
    <row r="5" spans="1:2" x14ac:dyDescent="0.4">
      <c r="A5" s="5" t="s">
        <v>74</v>
      </c>
    </row>
    <row r="6" spans="1:2" x14ac:dyDescent="0.4">
      <c r="A6" s="4" t="s">
        <v>87</v>
      </c>
    </row>
    <row r="7" spans="1:2" x14ac:dyDescent="0.4">
      <c r="A7" s="4" t="s">
        <v>71</v>
      </c>
    </row>
    <row r="8" spans="1:2" x14ac:dyDescent="0.4">
      <c r="A8" s="4" t="s">
        <v>72</v>
      </c>
    </row>
    <row r="10" spans="1:2" s="6" customFormat="1" x14ac:dyDescent="0.4">
      <c r="A10" s="6" t="s">
        <v>75</v>
      </c>
      <c r="B10" s="6" t="s">
        <v>77</v>
      </c>
    </row>
    <row r="11" spans="1:2" x14ac:dyDescent="0.4">
      <c r="B11" s="4" t="s">
        <v>76</v>
      </c>
    </row>
    <row r="12" spans="1:2" x14ac:dyDescent="0.4">
      <c r="B12" s="4" t="s">
        <v>78</v>
      </c>
    </row>
    <row r="13" spans="1:2" x14ac:dyDescent="0.4">
      <c r="B13" s="4" t="s">
        <v>81</v>
      </c>
    </row>
    <row r="14" spans="1:2" x14ac:dyDescent="0.4">
      <c r="B14" s="4" t="s">
        <v>82</v>
      </c>
    </row>
    <row r="16" spans="1:2" s="6" customFormat="1" x14ac:dyDescent="0.4">
      <c r="A16" s="6" t="s">
        <v>75</v>
      </c>
      <c r="B16" s="6" t="s">
        <v>73</v>
      </c>
    </row>
    <row r="18" spans="1:3" x14ac:dyDescent="0.4">
      <c r="A18" s="5" t="s">
        <v>89</v>
      </c>
      <c r="C18" s="7"/>
    </row>
    <row r="19" spans="1:3" x14ac:dyDescent="0.4">
      <c r="A19" s="8">
        <v>200</v>
      </c>
      <c r="B19" s="4" t="s">
        <v>22</v>
      </c>
    </row>
    <row r="20" spans="1:3" x14ac:dyDescent="0.4">
      <c r="A20" s="8">
        <v>210</v>
      </c>
      <c r="B20" s="4" t="s">
        <v>23</v>
      </c>
    </row>
    <row r="21" spans="1:3" x14ac:dyDescent="0.4">
      <c r="A21" s="8">
        <v>300</v>
      </c>
      <c r="B21" s="4" t="s">
        <v>24</v>
      </c>
    </row>
    <row r="22" spans="1:3" x14ac:dyDescent="0.4">
      <c r="A22" s="8">
        <v>310</v>
      </c>
      <c r="B22" s="4" t="s">
        <v>25</v>
      </c>
    </row>
    <row r="23" spans="1:3" x14ac:dyDescent="0.4">
      <c r="A23" s="8">
        <v>400</v>
      </c>
      <c r="B23" s="4" t="s">
        <v>90</v>
      </c>
    </row>
    <row r="24" spans="1:3" x14ac:dyDescent="0.4">
      <c r="A24" s="8">
        <v>410</v>
      </c>
      <c r="B24" s="4" t="s">
        <v>91</v>
      </c>
    </row>
    <row r="25" spans="1:3" x14ac:dyDescent="0.4">
      <c r="A25" s="8">
        <v>420</v>
      </c>
      <c r="B25" s="4" t="s">
        <v>92</v>
      </c>
    </row>
    <row r="26" spans="1:3" x14ac:dyDescent="0.4">
      <c r="A26" s="8">
        <v>500</v>
      </c>
      <c r="B26" s="4" t="s">
        <v>26</v>
      </c>
    </row>
    <row r="27" spans="1:3" x14ac:dyDescent="0.4">
      <c r="A27" s="8">
        <v>510</v>
      </c>
      <c r="B27" s="4" t="s">
        <v>27</v>
      </c>
    </row>
    <row r="28" spans="1:3" x14ac:dyDescent="0.4">
      <c r="A28" s="8">
        <v>600</v>
      </c>
      <c r="B28" s="4" t="s">
        <v>28</v>
      </c>
    </row>
    <row r="29" spans="1:3" x14ac:dyDescent="0.4">
      <c r="A29" s="8">
        <v>680</v>
      </c>
      <c r="B29" s="4" t="s">
        <v>29</v>
      </c>
    </row>
    <row r="30" spans="1:3" x14ac:dyDescent="0.4">
      <c r="A30" s="8">
        <v>695</v>
      </c>
      <c r="B30" s="4" t="s">
        <v>93</v>
      </c>
    </row>
    <row r="31" spans="1:3" x14ac:dyDescent="0.4">
      <c r="A31" s="8">
        <v>700</v>
      </c>
      <c r="B31" s="4" t="s">
        <v>30</v>
      </c>
    </row>
    <row r="32" spans="1:3" x14ac:dyDescent="0.4">
      <c r="A32" s="8">
        <v>750</v>
      </c>
      <c r="B32" s="4" t="s">
        <v>94</v>
      </c>
    </row>
    <row r="33" spans="1:2" x14ac:dyDescent="0.4">
      <c r="A33" s="8">
        <v>760</v>
      </c>
      <c r="B33" s="4" t="s">
        <v>95</v>
      </c>
    </row>
    <row r="34" spans="1:2" x14ac:dyDescent="0.4">
      <c r="A34" s="8">
        <v>800</v>
      </c>
      <c r="B34" s="4" t="s">
        <v>96</v>
      </c>
    </row>
    <row r="35" spans="1:2" x14ac:dyDescent="0.4">
      <c r="A35" s="8">
        <v>820</v>
      </c>
      <c r="B35" s="4" t="s">
        <v>97</v>
      </c>
    </row>
    <row r="36" spans="1:2" x14ac:dyDescent="0.4">
      <c r="A36" s="9">
        <v>1000</v>
      </c>
      <c r="B36" s="4" t="s">
        <v>31</v>
      </c>
    </row>
    <row r="37" spans="1:2" x14ac:dyDescent="0.4">
      <c r="A37" s="9">
        <v>1050</v>
      </c>
      <c r="B37" s="4" t="s">
        <v>32</v>
      </c>
    </row>
    <row r="38" spans="1:2" x14ac:dyDescent="0.4">
      <c r="A38" s="9">
        <v>1060</v>
      </c>
      <c r="B38" s="4" t="s">
        <v>33</v>
      </c>
    </row>
    <row r="39" spans="1:2" x14ac:dyDescent="0.4">
      <c r="A39" s="9">
        <v>1070</v>
      </c>
      <c r="B39" s="4" t="s">
        <v>34</v>
      </c>
    </row>
    <row r="40" spans="1:2" x14ac:dyDescent="0.4">
      <c r="A40" s="9">
        <v>1080</v>
      </c>
      <c r="B40" s="4" t="s">
        <v>35</v>
      </c>
    </row>
    <row r="41" spans="1:2" x14ac:dyDescent="0.4">
      <c r="A41" s="9">
        <v>1090</v>
      </c>
      <c r="B41" s="4" t="s">
        <v>98</v>
      </c>
    </row>
    <row r="42" spans="1:2" x14ac:dyDescent="0.4">
      <c r="A42" s="9">
        <v>1100</v>
      </c>
      <c r="B42" s="4" t="s">
        <v>36</v>
      </c>
    </row>
    <row r="43" spans="1:2" x14ac:dyDescent="0.4">
      <c r="A43" s="9">
        <v>1150</v>
      </c>
      <c r="B43" s="4" t="s">
        <v>99</v>
      </c>
    </row>
    <row r="44" spans="1:2" x14ac:dyDescent="0.4">
      <c r="A44" s="9">
        <v>1180</v>
      </c>
      <c r="B44" s="4" t="s">
        <v>100</v>
      </c>
    </row>
    <row r="45" spans="1:2" x14ac:dyDescent="0.4">
      <c r="A45" s="9">
        <v>1200</v>
      </c>
      <c r="B45" s="4" t="s">
        <v>37</v>
      </c>
    </row>
    <row r="46" spans="1:2" x14ac:dyDescent="0.4">
      <c r="A46" s="9">
        <v>1240</v>
      </c>
      <c r="B46" s="4" t="s">
        <v>38</v>
      </c>
    </row>
    <row r="47" spans="1:2" x14ac:dyDescent="0.4">
      <c r="A47" s="9">
        <v>1260</v>
      </c>
      <c r="B47" s="4" t="s">
        <v>39</v>
      </c>
    </row>
    <row r="48" spans="1:2" x14ac:dyDescent="0.4">
      <c r="A48" s="9">
        <v>1270</v>
      </c>
      <c r="B48" s="4" t="s">
        <v>40</v>
      </c>
    </row>
    <row r="49" spans="1:2" x14ac:dyDescent="0.4">
      <c r="A49" s="9">
        <v>1280</v>
      </c>
      <c r="B49" s="4" t="s">
        <v>41</v>
      </c>
    </row>
    <row r="50" spans="1:2" x14ac:dyDescent="0.4">
      <c r="A50" s="9">
        <v>1300</v>
      </c>
      <c r="B50" s="4" t="s">
        <v>101</v>
      </c>
    </row>
    <row r="51" spans="1:2" x14ac:dyDescent="0.4">
      <c r="A51" s="9">
        <v>1350</v>
      </c>
      <c r="B51" s="4" t="s">
        <v>102</v>
      </c>
    </row>
    <row r="52" spans="1:2" x14ac:dyDescent="0.4">
      <c r="A52" s="9">
        <v>1400</v>
      </c>
      <c r="B52" s="4" t="s">
        <v>42</v>
      </c>
    </row>
    <row r="53" spans="1:2" x14ac:dyDescent="0.4">
      <c r="A53" s="9">
        <v>1500</v>
      </c>
      <c r="B53" s="4" t="s">
        <v>43</v>
      </c>
    </row>
    <row r="54" spans="1:2" x14ac:dyDescent="0.4">
      <c r="A54" s="9">
        <v>1520</v>
      </c>
      <c r="B54" s="4" t="s">
        <v>44</v>
      </c>
    </row>
    <row r="55" spans="1:2" x14ac:dyDescent="0.4">
      <c r="A55" s="9">
        <v>1540</v>
      </c>
      <c r="B55" s="4" t="s">
        <v>103</v>
      </c>
    </row>
    <row r="56" spans="1:2" x14ac:dyDescent="0.4">
      <c r="A56" s="9">
        <v>1600</v>
      </c>
      <c r="B56" s="4" t="s">
        <v>45</v>
      </c>
    </row>
    <row r="57" spans="1:2" x14ac:dyDescent="0.4">
      <c r="A57" s="9">
        <v>1650</v>
      </c>
      <c r="B57" s="4" t="s">
        <v>46</v>
      </c>
    </row>
    <row r="58" spans="1:2" x14ac:dyDescent="0.4">
      <c r="A58" s="9">
        <v>1660</v>
      </c>
      <c r="B58" s="4" t="s">
        <v>47</v>
      </c>
    </row>
    <row r="59" spans="1:2" x14ac:dyDescent="0.4">
      <c r="A59" s="9">
        <v>1665</v>
      </c>
      <c r="B59" s="4" t="s">
        <v>104</v>
      </c>
    </row>
    <row r="60" spans="1:2" x14ac:dyDescent="0.4">
      <c r="A60" s="9">
        <v>1680</v>
      </c>
      <c r="B60" s="4" t="s">
        <v>48</v>
      </c>
    </row>
    <row r="61" spans="1:2" x14ac:dyDescent="0.4">
      <c r="A61" s="9">
        <v>3000</v>
      </c>
      <c r="B61" s="4" t="s">
        <v>49</v>
      </c>
    </row>
    <row r="62" spans="1:2" x14ac:dyDescent="0.4">
      <c r="A62" s="9">
        <v>3100</v>
      </c>
      <c r="B62" s="4" t="s">
        <v>105</v>
      </c>
    </row>
    <row r="63" spans="1:2" x14ac:dyDescent="0.4">
      <c r="A63" s="9">
        <v>3200</v>
      </c>
      <c r="B63" s="4" t="s">
        <v>106</v>
      </c>
    </row>
    <row r="64" spans="1:2" x14ac:dyDescent="0.4">
      <c r="A64" s="9">
        <v>3300</v>
      </c>
      <c r="B64" s="4" t="s">
        <v>107</v>
      </c>
    </row>
    <row r="65" spans="1:2" x14ac:dyDescent="0.4">
      <c r="A65" s="9">
        <v>4000</v>
      </c>
      <c r="B65" s="4" t="s">
        <v>50</v>
      </c>
    </row>
    <row r="66" spans="1:2" x14ac:dyDescent="0.4">
      <c r="A66" s="9">
        <v>4050</v>
      </c>
      <c r="B66" s="4" t="s">
        <v>51</v>
      </c>
    </row>
    <row r="67" spans="1:2" x14ac:dyDescent="0.4">
      <c r="A67" s="9">
        <v>4070</v>
      </c>
      <c r="B67" s="4" t="s">
        <v>246</v>
      </c>
    </row>
    <row r="68" spans="1:2" x14ac:dyDescent="0.4">
      <c r="A68" s="9">
        <v>4100</v>
      </c>
      <c r="B68" s="4" t="s">
        <v>52</v>
      </c>
    </row>
    <row r="69" spans="1:2" x14ac:dyDescent="0.4">
      <c r="A69" s="9">
        <v>4120</v>
      </c>
      <c r="B69" s="4" t="s">
        <v>53</v>
      </c>
    </row>
    <row r="70" spans="1:2" x14ac:dyDescent="0.4">
      <c r="A70" s="9">
        <v>4150</v>
      </c>
      <c r="B70" s="4" t="s">
        <v>108</v>
      </c>
    </row>
    <row r="71" spans="1:2" x14ac:dyDescent="0.4">
      <c r="A71" s="9">
        <v>4200</v>
      </c>
      <c r="B71" s="4" t="s">
        <v>54</v>
      </c>
    </row>
    <row r="72" spans="1:2" x14ac:dyDescent="0.4">
      <c r="A72" s="9">
        <v>4250</v>
      </c>
      <c r="B72" s="4" t="s">
        <v>55</v>
      </c>
    </row>
    <row r="73" spans="1:2" x14ac:dyDescent="0.4">
      <c r="A73" s="9">
        <v>4300</v>
      </c>
      <c r="B73" s="4" t="s">
        <v>56</v>
      </c>
    </row>
    <row r="74" spans="1:2" x14ac:dyDescent="0.4">
      <c r="A74" s="9">
        <v>4350</v>
      </c>
      <c r="B74" s="4" t="s">
        <v>57</v>
      </c>
    </row>
    <row r="75" spans="1:2" x14ac:dyDescent="0.4">
      <c r="A75" s="9">
        <v>4400</v>
      </c>
      <c r="B75" s="4" t="s">
        <v>58</v>
      </c>
    </row>
    <row r="76" spans="1:2" x14ac:dyDescent="0.4">
      <c r="A76" s="9">
        <v>4500</v>
      </c>
      <c r="B76" s="4" t="s">
        <v>109</v>
      </c>
    </row>
    <row r="77" spans="1:2" x14ac:dyDescent="0.4">
      <c r="A77" s="9">
        <v>4600</v>
      </c>
      <c r="B77" s="4" t="s">
        <v>59</v>
      </c>
    </row>
    <row r="78" spans="1:2" x14ac:dyDescent="0.4">
      <c r="A78" s="9">
        <v>4650</v>
      </c>
      <c r="B78" s="4" t="s">
        <v>60</v>
      </c>
    </row>
    <row r="79" spans="1:2" x14ac:dyDescent="0.4">
      <c r="A79" s="9">
        <v>4700</v>
      </c>
      <c r="B79" s="4" t="s">
        <v>70</v>
      </c>
    </row>
    <row r="80" spans="1:2" x14ac:dyDescent="0.4">
      <c r="A80" s="9">
        <v>4750</v>
      </c>
      <c r="B80" s="4" t="s">
        <v>110</v>
      </c>
    </row>
    <row r="81" spans="1:2" x14ac:dyDescent="0.4">
      <c r="A81" s="9">
        <v>4800</v>
      </c>
      <c r="B81" s="4" t="s">
        <v>111</v>
      </c>
    </row>
    <row r="82" spans="1:2" x14ac:dyDescent="0.4">
      <c r="A82" s="9">
        <v>4950</v>
      </c>
      <c r="B82" s="4" t="s">
        <v>112</v>
      </c>
    </row>
    <row r="83" spans="1:2" x14ac:dyDescent="0.4">
      <c r="A83" s="9">
        <v>4960</v>
      </c>
      <c r="B83" s="4" t="s">
        <v>61</v>
      </c>
    </row>
    <row r="84" spans="1:2" x14ac:dyDescent="0.4">
      <c r="A84" s="9">
        <v>4970</v>
      </c>
      <c r="B84" s="4" t="s">
        <v>62</v>
      </c>
    </row>
    <row r="85" spans="1:2" x14ac:dyDescent="0.4">
      <c r="A85" s="9">
        <v>4990</v>
      </c>
      <c r="B85" s="4" t="s">
        <v>63</v>
      </c>
    </row>
    <row r="86" spans="1:2" x14ac:dyDescent="0.4">
      <c r="A86" s="9">
        <v>7000</v>
      </c>
      <c r="B86" s="4" t="s">
        <v>64</v>
      </c>
    </row>
    <row r="87" spans="1:2" x14ac:dyDescent="0.4">
      <c r="A87" s="9">
        <v>7400</v>
      </c>
      <c r="B87" s="4" t="s">
        <v>113</v>
      </c>
    </row>
    <row r="88" spans="1:2" x14ac:dyDescent="0.4">
      <c r="A88" s="9">
        <v>7500</v>
      </c>
      <c r="B88" s="4" t="s">
        <v>114</v>
      </c>
    </row>
    <row r="89" spans="1:2" x14ac:dyDescent="0.4">
      <c r="A89" s="9">
        <v>8200</v>
      </c>
      <c r="B89" s="4" t="s">
        <v>65</v>
      </c>
    </row>
    <row r="90" spans="1:2" x14ac:dyDescent="0.4">
      <c r="A90" s="9">
        <v>8300</v>
      </c>
      <c r="B90" s="4" t="s">
        <v>115</v>
      </c>
    </row>
    <row r="91" spans="1:2" x14ac:dyDescent="0.4">
      <c r="A91" s="9">
        <v>8400</v>
      </c>
      <c r="B91" s="4" t="s">
        <v>66</v>
      </c>
    </row>
    <row r="92" spans="1:2" x14ac:dyDescent="0.4">
      <c r="A92" s="9">
        <v>8500</v>
      </c>
      <c r="B92" s="4" t="s">
        <v>67</v>
      </c>
    </row>
    <row r="93" spans="1:2" x14ac:dyDescent="0.4">
      <c r="A93" s="9">
        <v>8550</v>
      </c>
      <c r="B93" s="4" t="s">
        <v>68</v>
      </c>
    </row>
    <row r="94" spans="1:2" x14ac:dyDescent="0.4">
      <c r="A94" s="9">
        <v>8600</v>
      </c>
      <c r="B94" s="4" t="s">
        <v>116</v>
      </c>
    </row>
    <row r="95" spans="1:2" x14ac:dyDescent="0.4">
      <c r="A95" s="9">
        <v>9000</v>
      </c>
      <c r="B95" s="4" t="s">
        <v>117</v>
      </c>
    </row>
    <row r="96" spans="1:2" x14ac:dyDescent="0.4">
      <c r="A96" s="9">
        <v>9100</v>
      </c>
      <c r="B96" s="4" t="s">
        <v>69</v>
      </c>
    </row>
    <row r="97" spans="1:3" x14ac:dyDescent="0.4">
      <c r="A97" s="9">
        <v>9600</v>
      </c>
      <c r="B97" s="4" t="s">
        <v>86</v>
      </c>
    </row>
    <row r="98" spans="1:3" x14ac:dyDescent="0.4">
      <c r="A98" s="14">
        <v>1055</v>
      </c>
      <c r="B98" s="13" t="s">
        <v>128</v>
      </c>
      <c r="C98" s="13" t="s">
        <v>122</v>
      </c>
    </row>
    <row r="99" spans="1:3" x14ac:dyDescent="0.4">
      <c r="A99" s="14">
        <v>3150</v>
      </c>
      <c r="B99" s="13" t="s">
        <v>127</v>
      </c>
      <c r="C99" s="13" t="s">
        <v>123</v>
      </c>
    </row>
    <row r="100" spans="1:3" x14ac:dyDescent="0.4">
      <c r="A100" s="14">
        <v>3250</v>
      </c>
      <c r="B100" s="13" t="s">
        <v>125</v>
      </c>
      <c r="C100" s="13"/>
    </row>
    <row r="101" spans="1:3" x14ac:dyDescent="0.4">
      <c r="A101" s="14"/>
      <c r="B101" s="1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56DD2-9060-495A-A7F3-976A625B8210}">
  <dimension ref="A1:L219"/>
  <sheetViews>
    <sheetView showGridLines="0" tabSelected="1" topLeftCell="A28" zoomScale="115" zoomScaleNormal="115" workbookViewId="0">
      <selection activeCell="F3" sqref="F3"/>
    </sheetView>
  </sheetViews>
  <sheetFormatPr defaultColWidth="8.86328125" defaultRowHeight="15" x14ac:dyDescent="0.4"/>
  <cols>
    <col min="1" max="1" width="2.86328125" style="2" customWidth="1"/>
    <col min="2" max="2" width="14.265625" style="4" customWidth="1"/>
    <col min="3" max="3" width="11.3984375" style="4" customWidth="1"/>
    <col min="4" max="5" width="11.265625" style="4" customWidth="1"/>
    <col min="6" max="6" width="10.59765625" style="4" customWidth="1"/>
    <col min="7" max="7" width="13" style="4" customWidth="1"/>
    <col min="8" max="8" width="11.73046875" style="4" customWidth="1"/>
    <col min="9" max="9" width="11.1328125" style="4" customWidth="1"/>
    <col min="10" max="10" width="12.1328125" style="4" customWidth="1"/>
    <col min="11" max="11" width="12.265625" style="4" customWidth="1"/>
    <col min="12" max="12" width="11.59765625" style="4" customWidth="1"/>
    <col min="13" max="13" width="10.73046875" style="4" customWidth="1"/>
    <col min="14" max="14" width="2.3984375" style="4" customWidth="1"/>
    <col min="15" max="16384" width="8.86328125" style="4"/>
  </cols>
  <sheetData>
    <row r="1" spans="1:12" x14ac:dyDescent="0.4">
      <c r="B1" s="1" t="s">
        <v>173</v>
      </c>
      <c r="D1" s="1" t="s">
        <v>129</v>
      </c>
      <c r="E1" s="1"/>
    </row>
    <row r="2" spans="1:12" x14ac:dyDescent="0.4">
      <c r="B2" s="1"/>
      <c r="D2" s="1"/>
      <c r="E2" s="1"/>
    </row>
    <row r="3" spans="1:12" x14ac:dyDescent="0.4">
      <c r="B3" s="1" t="s">
        <v>130</v>
      </c>
      <c r="D3" s="1"/>
      <c r="E3" s="1"/>
    </row>
    <row r="4" spans="1:12" x14ac:dyDescent="0.4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4">
      <c r="A5" s="3"/>
      <c r="B5" s="33" t="s">
        <v>131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0.9" customHeight="1" x14ac:dyDescent="0.4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8" customHeight="1" x14ac:dyDescent="0.4">
      <c r="A7" s="3"/>
      <c r="B7" s="34" t="s">
        <v>132</v>
      </c>
      <c r="C7" s="62">
        <v>14030</v>
      </c>
      <c r="D7" s="104" t="s">
        <v>174</v>
      </c>
      <c r="E7" s="104"/>
      <c r="F7" s="104"/>
      <c r="G7" s="3"/>
      <c r="H7" s="3"/>
      <c r="I7" s="3"/>
      <c r="J7" s="3"/>
      <c r="K7" s="3"/>
      <c r="L7" s="3"/>
    </row>
    <row r="8" spans="1:12" ht="10.9" customHeight="1" x14ac:dyDescent="0.4">
      <c r="A8" s="3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8" customHeight="1" x14ac:dyDescent="0.4">
      <c r="A9" s="3"/>
      <c r="B9" s="34" t="s">
        <v>0</v>
      </c>
      <c r="C9" s="35">
        <v>50</v>
      </c>
      <c r="D9" s="36"/>
      <c r="E9" s="105" t="s">
        <v>133</v>
      </c>
      <c r="F9" s="106"/>
      <c r="G9" s="35" t="s">
        <v>247</v>
      </c>
      <c r="H9" s="37"/>
      <c r="I9" s="105" t="s">
        <v>134</v>
      </c>
      <c r="J9" s="105"/>
      <c r="K9" s="35" t="s">
        <v>248</v>
      </c>
      <c r="L9" s="3"/>
    </row>
    <row r="10" spans="1:12" ht="18" customHeight="1" x14ac:dyDescent="0.4">
      <c r="A10" s="3"/>
      <c r="B10" s="34" t="s">
        <v>6</v>
      </c>
      <c r="C10" s="63" t="s">
        <v>175</v>
      </c>
      <c r="D10" s="36"/>
      <c r="E10" s="105" t="s">
        <v>18</v>
      </c>
      <c r="F10" s="106"/>
      <c r="G10" s="65" t="s">
        <v>176</v>
      </c>
      <c r="H10" s="36"/>
      <c r="I10" s="105" t="s">
        <v>1</v>
      </c>
      <c r="J10" s="105"/>
      <c r="K10" s="64">
        <v>45360</v>
      </c>
      <c r="L10" s="3"/>
    </row>
    <row r="11" spans="1:12" ht="18" customHeight="1" x14ac:dyDescent="0.4">
      <c r="A11" s="3"/>
      <c r="B11" s="34" t="s">
        <v>135</v>
      </c>
      <c r="C11" s="64">
        <v>45390</v>
      </c>
      <c r="D11" s="38"/>
      <c r="E11" s="105" t="s">
        <v>5</v>
      </c>
      <c r="F11" s="106"/>
      <c r="G11" s="66" t="s">
        <v>177</v>
      </c>
      <c r="H11" s="39"/>
      <c r="I11" s="105" t="s">
        <v>7</v>
      </c>
      <c r="J11" s="105"/>
      <c r="K11" s="67">
        <f>J17+K17+J16+K16</f>
        <v>3920.4</v>
      </c>
      <c r="L11" s="3" t="s">
        <v>8</v>
      </c>
    </row>
    <row r="12" spans="1:12" ht="10.9" customHeight="1" x14ac:dyDescent="0.4">
      <c r="A12" s="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x14ac:dyDescent="0.4">
      <c r="A13" s="3"/>
      <c r="B13" s="40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0.9" customHeight="1" x14ac:dyDescent="0.4">
      <c r="A14" s="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30" x14ac:dyDescent="0.4">
      <c r="A15" s="36"/>
      <c r="B15" s="41" t="s">
        <v>118</v>
      </c>
      <c r="C15" s="41" t="s">
        <v>2</v>
      </c>
      <c r="D15" s="41" t="s">
        <v>119</v>
      </c>
      <c r="E15" s="41" t="s">
        <v>136</v>
      </c>
      <c r="F15" s="41" t="s">
        <v>120</v>
      </c>
      <c r="G15" s="41" t="s">
        <v>3</v>
      </c>
      <c r="H15" s="41" t="s">
        <v>15</v>
      </c>
      <c r="I15" s="41" t="s">
        <v>85</v>
      </c>
      <c r="J15" s="41" t="s">
        <v>7</v>
      </c>
      <c r="K15" s="41" t="s">
        <v>4</v>
      </c>
      <c r="L15" s="36"/>
    </row>
    <row r="16" spans="1:12" ht="18" customHeight="1" x14ac:dyDescent="0.4">
      <c r="A16" s="3"/>
      <c r="B16" s="68">
        <v>30020</v>
      </c>
      <c r="C16" s="68">
        <v>3100</v>
      </c>
      <c r="D16" s="68">
        <v>8</v>
      </c>
      <c r="E16" s="69">
        <v>0.1</v>
      </c>
      <c r="F16" s="70">
        <v>270</v>
      </c>
      <c r="G16" s="68">
        <v>1</v>
      </c>
      <c r="H16" s="69">
        <v>0.21</v>
      </c>
      <c r="I16" s="69" t="s">
        <v>178</v>
      </c>
      <c r="J16" s="70">
        <f>D16*F16</f>
        <v>2160</v>
      </c>
      <c r="K16" s="70">
        <f>J16*H16</f>
        <v>453.59999999999997</v>
      </c>
      <c r="L16" s="3"/>
    </row>
    <row r="17" spans="1:12" ht="18" customHeight="1" x14ac:dyDescent="0.4">
      <c r="A17" s="3"/>
      <c r="B17" s="68">
        <v>30021</v>
      </c>
      <c r="C17" s="68">
        <v>3100</v>
      </c>
      <c r="D17" s="68">
        <v>6</v>
      </c>
      <c r="E17" s="69">
        <v>0.1</v>
      </c>
      <c r="F17" s="70">
        <v>180</v>
      </c>
      <c r="G17" s="68">
        <v>1</v>
      </c>
      <c r="H17" s="69">
        <v>0.21</v>
      </c>
      <c r="I17" s="69" t="s">
        <v>178</v>
      </c>
      <c r="J17" s="70">
        <f>D17*F17</f>
        <v>1080</v>
      </c>
      <c r="K17" s="70">
        <f>J17*H17</f>
        <v>226.79999999999998</v>
      </c>
      <c r="L17" s="3"/>
    </row>
    <row r="18" spans="1:12" ht="18" customHeight="1" x14ac:dyDescent="0.4">
      <c r="A18" s="3"/>
      <c r="B18" s="42"/>
      <c r="C18" s="42"/>
      <c r="D18" s="42"/>
      <c r="E18" s="43"/>
      <c r="F18" s="44"/>
      <c r="G18" s="42"/>
      <c r="H18" s="43"/>
      <c r="I18" s="43"/>
      <c r="J18" s="44"/>
      <c r="K18" s="44"/>
      <c r="L18" s="3"/>
    </row>
    <row r="19" spans="1:12" ht="10.9" customHeight="1" x14ac:dyDescent="0.4">
      <c r="A19" s="3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0.9" customHeight="1" x14ac:dyDescent="0.4"/>
    <row r="21" spans="1:12" ht="18" customHeight="1" x14ac:dyDescent="0.4">
      <c r="A21" s="2" t="s">
        <v>16</v>
      </c>
      <c r="B21" s="9" t="s">
        <v>137</v>
      </c>
      <c r="D21" s="1"/>
      <c r="E21" s="1"/>
    </row>
    <row r="22" spans="1:12" ht="18" customHeight="1" x14ac:dyDescent="0.4">
      <c r="B22" s="98" t="s">
        <v>19</v>
      </c>
      <c r="C22" s="99"/>
      <c r="D22" s="99"/>
      <c r="E22" s="99"/>
      <c r="F22" s="99"/>
      <c r="G22" s="100"/>
      <c r="H22" s="100"/>
      <c r="I22" s="100"/>
      <c r="J22" s="100"/>
      <c r="K22" s="22" t="s">
        <v>20</v>
      </c>
    </row>
    <row r="23" spans="1:12" s="28" customFormat="1" ht="18" customHeight="1" x14ac:dyDescent="0.4">
      <c r="A23" s="45"/>
      <c r="B23" s="107" t="s">
        <v>21</v>
      </c>
      <c r="C23" s="108"/>
      <c r="D23" s="108"/>
      <c r="E23" s="109"/>
      <c r="F23" s="110" t="s">
        <v>17</v>
      </c>
      <c r="G23" s="112" t="s">
        <v>6</v>
      </c>
      <c r="H23" s="113"/>
      <c r="I23" s="114"/>
      <c r="J23" s="102" t="s">
        <v>10</v>
      </c>
      <c r="K23" s="136" t="s">
        <v>11</v>
      </c>
    </row>
    <row r="24" spans="1:12" ht="18" customHeight="1" x14ac:dyDescent="0.4">
      <c r="B24" s="31" t="s">
        <v>83</v>
      </c>
      <c r="C24" s="15" t="s">
        <v>84</v>
      </c>
      <c r="D24" s="15"/>
      <c r="E24" s="32"/>
      <c r="F24" s="111"/>
      <c r="G24" s="115"/>
      <c r="H24" s="116"/>
      <c r="I24" s="117"/>
      <c r="J24" s="103"/>
      <c r="K24" s="137"/>
    </row>
    <row r="25" spans="1:12" ht="18" customHeight="1" x14ac:dyDescent="0.4">
      <c r="B25" s="16">
        <v>3100</v>
      </c>
      <c r="C25" s="125" t="str">
        <f>_xlfn.XLOOKUP(B25,'H 4 aanwijzingen'!$A$19:$A$97,'H 4 aanwijzingen'!$B$19:$B$97,"",1)</f>
        <v>Nog te ontvangen goederen</v>
      </c>
      <c r="D25" s="126"/>
      <c r="E25" s="127"/>
      <c r="F25" s="71"/>
      <c r="G25" s="101" t="s">
        <v>179</v>
      </c>
      <c r="H25" s="101"/>
      <c r="I25" s="101"/>
      <c r="J25" s="72">
        <v>2160</v>
      </c>
      <c r="K25" s="73"/>
    </row>
    <row r="26" spans="1:12" ht="18" customHeight="1" x14ac:dyDescent="0.4">
      <c r="B26" s="16">
        <v>3100</v>
      </c>
      <c r="C26" s="125" t="str">
        <f>_xlfn.XLOOKUP(B26,'H 4 aanwijzingen'!$A$19:$A$97,'H 4 aanwijzingen'!$B$19:$B$97,"",1)</f>
        <v>Nog te ontvangen goederen</v>
      </c>
      <c r="D26" s="126"/>
      <c r="E26" s="127"/>
      <c r="F26" s="71"/>
      <c r="G26" s="101" t="s">
        <v>180</v>
      </c>
      <c r="H26" s="101"/>
      <c r="I26" s="101"/>
      <c r="J26" s="72">
        <v>1080</v>
      </c>
      <c r="K26" s="73"/>
    </row>
    <row r="27" spans="1:12" ht="18" customHeight="1" x14ac:dyDescent="0.4">
      <c r="B27" s="16">
        <v>1600</v>
      </c>
      <c r="C27" s="125" t="str">
        <f>_xlfn.XLOOKUP(B27,'H 4 aanwijzingen'!$A$19:$A$97,'H 4 aanwijzingen'!$B$19:$B$97,"",1)</f>
        <v>Te verrekenen omzetbelasting</v>
      </c>
      <c r="D27" s="126"/>
      <c r="E27" s="127"/>
      <c r="F27" s="74"/>
      <c r="G27" s="101" t="s">
        <v>174</v>
      </c>
      <c r="H27" s="101"/>
      <c r="I27" s="101"/>
      <c r="J27" s="75">
        <v>680.4</v>
      </c>
      <c r="K27" s="75"/>
    </row>
    <row r="28" spans="1:12" ht="18" customHeight="1" x14ac:dyDescent="0.4">
      <c r="B28" s="16">
        <v>1400</v>
      </c>
      <c r="C28" s="125" t="str">
        <f>_xlfn.XLOOKUP(B28,'H 4 aanwijzingen'!$A$19:$A$97,'H 4 aanwijzingen'!$B$19:$B$97,"",1)</f>
        <v>Crediteuren</v>
      </c>
      <c r="D28" s="126"/>
      <c r="E28" s="127"/>
      <c r="F28" s="68">
        <v>14030</v>
      </c>
      <c r="G28" s="97">
        <v>68965</v>
      </c>
      <c r="H28" s="97"/>
      <c r="I28" s="97"/>
      <c r="J28" s="72"/>
      <c r="K28" s="72">
        <v>3920.4</v>
      </c>
    </row>
    <row r="29" spans="1:12" ht="18" customHeight="1" x14ac:dyDescent="0.4">
      <c r="B29" s="16"/>
      <c r="C29" s="125" t="str">
        <f>_xlfn.XLOOKUP(B29,'H 4 aanwijzingen'!$A$19:$A$97,'H 4 aanwijzingen'!$B$19:$B$97,"",1)</f>
        <v/>
      </c>
      <c r="D29" s="126"/>
      <c r="E29" s="127"/>
      <c r="F29" s="17"/>
      <c r="G29" s="121"/>
      <c r="H29" s="121"/>
      <c r="I29" s="121"/>
      <c r="J29" s="18"/>
      <c r="K29" s="19"/>
    </row>
    <row r="30" spans="1:12" ht="18" customHeight="1" x14ac:dyDescent="0.4">
      <c r="B30" s="23"/>
      <c r="C30" s="24"/>
      <c r="D30" s="24"/>
      <c r="E30" s="24"/>
      <c r="F30" s="25"/>
      <c r="G30" s="20"/>
      <c r="H30" s="20"/>
      <c r="I30" s="20"/>
      <c r="J30" s="21"/>
      <c r="K30" s="29"/>
    </row>
    <row r="31" spans="1:12" ht="18" customHeight="1" x14ac:dyDescent="0.4">
      <c r="A31" s="2" t="s">
        <v>13</v>
      </c>
      <c r="B31" s="2" t="s">
        <v>249</v>
      </c>
      <c r="C31" s="12"/>
      <c r="D31" s="12"/>
      <c r="E31" s="45"/>
      <c r="F31" s="45"/>
      <c r="G31" s="26"/>
      <c r="H31" s="26"/>
      <c r="I31" s="26"/>
      <c r="J31" s="46"/>
      <c r="K31" s="46"/>
    </row>
    <row r="32" spans="1:12" ht="18" customHeight="1" x14ac:dyDescent="0.4">
      <c r="B32" s="98" t="s">
        <v>19</v>
      </c>
      <c r="C32" s="99"/>
      <c r="D32" s="99"/>
      <c r="E32" s="99"/>
      <c r="F32" s="99"/>
      <c r="G32" s="100"/>
      <c r="H32" s="100"/>
      <c r="I32" s="100"/>
      <c r="J32" s="100"/>
      <c r="K32" s="22" t="s">
        <v>20</v>
      </c>
    </row>
    <row r="33" spans="1:11" ht="18" customHeight="1" x14ac:dyDescent="0.4">
      <c r="B33" s="107" t="s">
        <v>21</v>
      </c>
      <c r="C33" s="108"/>
      <c r="D33" s="108"/>
      <c r="E33" s="109"/>
      <c r="F33" s="110" t="s">
        <v>17</v>
      </c>
      <c r="G33" s="112" t="s">
        <v>6</v>
      </c>
      <c r="H33" s="113"/>
      <c r="I33" s="114"/>
      <c r="J33" s="102" t="s">
        <v>10</v>
      </c>
      <c r="K33" s="136" t="s">
        <v>11</v>
      </c>
    </row>
    <row r="34" spans="1:11" ht="18" customHeight="1" x14ac:dyDescent="0.4">
      <c r="B34" s="31" t="s">
        <v>83</v>
      </c>
      <c r="C34" s="15" t="s">
        <v>84</v>
      </c>
      <c r="D34" s="15"/>
      <c r="E34" s="32"/>
      <c r="F34" s="111"/>
      <c r="G34" s="115"/>
      <c r="H34" s="116"/>
      <c r="I34" s="117"/>
      <c r="J34" s="103"/>
      <c r="K34" s="137"/>
    </row>
    <row r="35" spans="1:11" ht="18" customHeight="1" x14ac:dyDescent="0.4">
      <c r="B35" s="16">
        <v>3100</v>
      </c>
      <c r="C35" s="125" t="str">
        <f>_xlfn.XLOOKUP(B35,'H 4 aanwijzingen'!$A$19:$A$97,'H 4 aanwijzingen'!$B$19:$B$97,"",1)</f>
        <v>Nog te ontvangen goederen</v>
      </c>
      <c r="D35" s="126"/>
      <c r="E35" s="127"/>
      <c r="F35" s="71"/>
      <c r="G35" s="101" t="s">
        <v>179</v>
      </c>
      <c r="H35" s="101"/>
      <c r="I35" s="101"/>
      <c r="J35" s="76"/>
      <c r="K35" s="72">
        <v>2160</v>
      </c>
    </row>
    <row r="36" spans="1:11" ht="18" customHeight="1" x14ac:dyDescent="0.4">
      <c r="B36" s="16">
        <v>3100</v>
      </c>
      <c r="C36" s="125" t="str">
        <f>_xlfn.XLOOKUP(B36,'H 4 aanwijzingen'!$A$19:$A$97,'H 4 aanwijzingen'!$B$19:$B$97,"",1)</f>
        <v>Nog te ontvangen goederen</v>
      </c>
      <c r="D36" s="126"/>
      <c r="E36" s="127"/>
      <c r="F36" s="71"/>
      <c r="G36" s="101" t="s">
        <v>180</v>
      </c>
      <c r="H36" s="101"/>
      <c r="I36" s="101"/>
      <c r="J36" s="76"/>
      <c r="K36" s="72">
        <v>1080</v>
      </c>
    </row>
    <row r="37" spans="1:11" ht="18" customHeight="1" x14ac:dyDescent="0.4">
      <c r="B37" s="16">
        <v>3000</v>
      </c>
      <c r="C37" s="125" t="str">
        <f>_xlfn.XLOOKUP(B37,'H 4 aanwijzingen'!$A$19:$A$97,'H 4 aanwijzingen'!$B$19:$B$97,"",1)</f>
        <v>Voorraad goederen</v>
      </c>
      <c r="D37" s="126"/>
      <c r="E37" s="127"/>
      <c r="F37" s="74">
        <v>30020</v>
      </c>
      <c r="G37" s="101" t="s">
        <v>181</v>
      </c>
      <c r="H37" s="101"/>
      <c r="I37" s="101"/>
      <c r="J37" s="72">
        <v>2160</v>
      </c>
      <c r="K37" s="75"/>
    </row>
    <row r="38" spans="1:11" ht="18" customHeight="1" x14ac:dyDescent="0.4">
      <c r="B38" s="16">
        <v>3000</v>
      </c>
      <c r="C38" s="125" t="str">
        <f>_xlfn.XLOOKUP(B38,'H 4 aanwijzingen'!$A$19:$A$97,'H 4 aanwijzingen'!$B$19:$B$97,"",1)</f>
        <v>Voorraad goederen</v>
      </c>
      <c r="D38" s="126"/>
      <c r="E38" s="127"/>
      <c r="F38" s="68">
        <v>30021</v>
      </c>
      <c r="G38" s="101" t="s">
        <v>182</v>
      </c>
      <c r="H38" s="101"/>
      <c r="I38" s="101"/>
      <c r="J38" s="72">
        <v>1080</v>
      </c>
      <c r="K38" s="72"/>
    </row>
    <row r="39" spans="1:11" ht="18" customHeight="1" x14ac:dyDescent="0.4">
      <c r="B39" s="16"/>
      <c r="C39" s="125" t="str">
        <f>_xlfn.XLOOKUP(B39,'H 4 aanwijzingen'!$A$19:$A$97,'H 4 aanwijzingen'!$B$19:$B$97,"",1)</f>
        <v/>
      </c>
      <c r="D39" s="126"/>
      <c r="E39" s="127"/>
      <c r="F39" s="17"/>
      <c r="G39" s="121"/>
      <c r="H39" s="121"/>
      <c r="I39" s="121"/>
      <c r="J39" s="18"/>
      <c r="K39" s="19"/>
    </row>
    <row r="40" spans="1:11" ht="18" customHeight="1" x14ac:dyDescent="0.4">
      <c r="B40" s="23"/>
      <c r="C40" s="24"/>
      <c r="D40" s="24"/>
      <c r="E40" s="24"/>
      <c r="F40" s="25"/>
      <c r="G40" s="20"/>
      <c r="H40" s="20"/>
      <c r="I40" s="20"/>
      <c r="J40" s="21"/>
      <c r="K40" s="29"/>
    </row>
    <row r="41" spans="1:11" ht="18" customHeight="1" x14ac:dyDescent="0.4">
      <c r="A41" s="2" t="s">
        <v>14</v>
      </c>
      <c r="B41" s="2" t="s">
        <v>138</v>
      </c>
      <c r="C41" s="12"/>
      <c r="D41" s="12"/>
      <c r="E41" s="45"/>
      <c r="F41" s="45"/>
      <c r="G41" s="26"/>
      <c r="H41" s="26"/>
      <c r="I41" s="26"/>
      <c r="J41" s="46"/>
      <c r="K41" s="46"/>
    </row>
    <row r="42" spans="1:11" ht="18" customHeight="1" x14ac:dyDescent="0.4">
      <c r="B42" s="98" t="s">
        <v>19</v>
      </c>
      <c r="C42" s="99"/>
      <c r="D42" s="99"/>
      <c r="E42" s="99"/>
      <c r="F42" s="99"/>
      <c r="G42" s="100"/>
      <c r="H42" s="100"/>
      <c r="I42" s="100"/>
      <c r="J42" s="100"/>
      <c r="K42" s="22" t="s">
        <v>20</v>
      </c>
    </row>
    <row r="43" spans="1:11" ht="18" customHeight="1" x14ac:dyDescent="0.4">
      <c r="B43" s="107" t="s">
        <v>21</v>
      </c>
      <c r="C43" s="108"/>
      <c r="D43" s="108"/>
      <c r="E43" s="109"/>
      <c r="F43" s="110" t="s">
        <v>17</v>
      </c>
      <c r="G43" s="112" t="s">
        <v>6</v>
      </c>
      <c r="H43" s="113"/>
      <c r="I43" s="114"/>
      <c r="J43" s="102" t="s">
        <v>10</v>
      </c>
      <c r="K43" s="136" t="s">
        <v>11</v>
      </c>
    </row>
    <row r="44" spans="1:11" ht="18" customHeight="1" x14ac:dyDescent="0.4">
      <c r="B44" s="31" t="s">
        <v>83</v>
      </c>
      <c r="C44" s="15" t="s">
        <v>84</v>
      </c>
      <c r="D44" s="15"/>
      <c r="E44" s="32"/>
      <c r="F44" s="111"/>
      <c r="G44" s="115"/>
      <c r="H44" s="116"/>
      <c r="I44" s="117"/>
      <c r="J44" s="103"/>
      <c r="K44" s="137"/>
    </row>
    <row r="45" spans="1:11" ht="18" customHeight="1" x14ac:dyDescent="0.4">
      <c r="B45" s="16">
        <v>3100</v>
      </c>
      <c r="C45" s="125" t="str">
        <f>_xlfn.XLOOKUP(B45,'H 4 aanwijzingen'!$A$19:$A$97,'H 4 aanwijzingen'!$B$19:$B$97,"",1)</f>
        <v>Nog te ontvangen goederen</v>
      </c>
      <c r="D45" s="126"/>
      <c r="E45" s="127"/>
      <c r="F45" s="71"/>
      <c r="G45" s="101" t="s">
        <v>183</v>
      </c>
      <c r="H45" s="101"/>
      <c r="I45" s="101"/>
      <c r="J45" s="72"/>
      <c r="K45" s="73">
        <v>270</v>
      </c>
    </row>
    <row r="46" spans="1:11" ht="18" customHeight="1" x14ac:dyDescent="0.4">
      <c r="B46" s="16">
        <v>1600</v>
      </c>
      <c r="C46" s="125" t="str">
        <f>_xlfn.XLOOKUP(B46,'H 4 aanwijzingen'!$A$19:$A$97,'H 4 aanwijzingen'!$B$19:$B$97,"",1)</f>
        <v>Te verrekenen omzetbelasting</v>
      </c>
      <c r="D46" s="126"/>
      <c r="E46" s="127"/>
      <c r="F46" s="74"/>
      <c r="G46" s="101" t="s">
        <v>174</v>
      </c>
      <c r="H46" s="101"/>
      <c r="I46" s="101"/>
      <c r="J46" s="75"/>
      <c r="K46" s="75">
        <v>56.7</v>
      </c>
    </row>
    <row r="47" spans="1:11" ht="18" customHeight="1" x14ac:dyDescent="0.4">
      <c r="B47" s="16">
        <v>1400</v>
      </c>
      <c r="C47" s="125" t="str">
        <f>_xlfn.XLOOKUP(B47,'H 4 aanwijzingen'!$A$19:$A$97,'H 4 aanwijzingen'!$B$19:$B$97,"",1)</f>
        <v>Crediteuren</v>
      </c>
      <c r="D47" s="126"/>
      <c r="E47" s="127"/>
      <c r="F47" s="68">
        <v>14030</v>
      </c>
      <c r="G47" s="97">
        <v>68968</v>
      </c>
      <c r="H47" s="97"/>
      <c r="I47" s="97"/>
      <c r="J47" s="72">
        <v>326.7</v>
      </c>
      <c r="K47" s="72"/>
    </row>
    <row r="48" spans="1:11" ht="18" customHeight="1" x14ac:dyDescent="0.4">
      <c r="B48" s="16"/>
      <c r="C48" s="125" t="str">
        <f>_xlfn.XLOOKUP(B48,'H 4 aanwijzingen'!$A$19:$A$97,'H 4 aanwijzingen'!$B$19:$B$97,"",1)</f>
        <v/>
      </c>
      <c r="D48" s="126"/>
      <c r="E48" s="127"/>
      <c r="F48" s="17"/>
      <c r="G48" s="121"/>
      <c r="H48" s="121"/>
      <c r="I48" s="121"/>
      <c r="J48" s="18"/>
      <c r="K48" s="19"/>
    </row>
    <row r="49" spans="1:11" ht="18" customHeight="1" x14ac:dyDescent="0.4">
      <c r="B49" s="23"/>
      <c r="C49" s="24"/>
      <c r="D49" s="24"/>
      <c r="E49" s="24"/>
      <c r="F49" s="25"/>
      <c r="G49" s="20"/>
      <c r="H49" s="20"/>
      <c r="I49" s="20"/>
      <c r="J49" s="21"/>
      <c r="K49" s="29"/>
    </row>
    <row r="50" spans="1:11" ht="18" customHeight="1" x14ac:dyDescent="0.4">
      <c r="A50" s="2" t="s">
        <v>121</v>
      </c>
      <c r="B50" s="2" t="s">
        <v>250</v>
      </c>
      <c r="C50" s="12"/>
      <c r="D50" s="12"/>
      <c r="E50" s="45"/>
      <c r="F50" s="45"/>
      <c r="G50" s="26"/>
      <c r="H50" s="26"/>
      <c r="I50" s="26"/>
      <c r="J50" s="46"/>
      <c r="K50" s="46"/>
    </row>
    <row r="51" spans="1:11" ht="18" customHeight="1" x14ac:dyDescent="0.4">
      <c r="B51" s="98" t="s">
        <v>19</v>
      </c>
      <c r="C51" s="99"/>
      <c r="D51" s="99"/>
      <c r="E51" s="99"/>
      <c r="F51" s="99"/>
      <c r="G51" s="100"/>
      <c r="H51" s="100"/>
      <c r="I51" s="100"/>
      <c r="J51" s="100"/>
      <c r="K51" s="22" t="s">
        <v>20</v>
      </c>
    </row>
    <row r="52" spans="1:11" ht="18" customHeight="1" x14ac:dyDescent="0.4">
      <c r="B52" s="107" t="s">
        <v>21</v>
      </c>
      <c r="C52" s="108"/>
      <c r="D52" s="108"/>
      <c r="E52" s="109"/>
      <c r="F52" s="110" t="s">
        <v>17</v>
      </c>
      <c r="G52" s="112" t="s">
        <v>6</v>
      </c>
      <c r="H52" s="113"/>
      <c r="I52" s="114"/>
      <c r="J52" s="102" t="s">
        <v>10</v>
      </c>
      <c r="K52" s="136" t="s">
        <v>11</v>
      </c>
    </row>
    <row r="53" spans="1:11" ht="18" customHeight="1" x14ac:dyDescent="0.4">
      <c r="B53" s="31" t="s">
        <v>83</v>
      </c>
      <c r="C53" s="15" t="s">
        <v>84</v>
      </c>
      <c r="D53" s="15"/>
      <c r="E53" s="32"/>
      <c r="F53" s="111"/>
      <c r="G53" s="115"/>
      <c r="H53" s="116"/>
      <c r="I53" s="117"/>
      <c r="J53" s="103"/>
      <c r="K53" s="137"/>
    </row>
    <row r="54" spans="1:11" ht="18" customHeight="1" x14ac:dyDescent="0.4">
      <c r="B54" s="16">
        <v>3100</v>
      </c>
      <c r="C54" s="125" t="str">
        <f>_xlfn.XLOOKUP(B54,'H 4 aanwijzingen'!$A$19:$A$97,'H 4 aanwijzingen'!$B$19:$B$97,"",1)</f>
        <v>Nog te ontvangen goederen</v>
      </c>
      <c r="D54" s="126"/>
      <c r="E54" s="127"/>
      <c r="F54" s="62"/>
      <c r="G54" s="101" t="s">
        <v>183</v>
      </c>
      <c r="H54" s="101"/>
      <c r="I54" s="101"/>
      <c r="J54" s="77">
        <v>270</v>
      </c>
      <c r="K54" s="72"/>
    </row>
    <row r="55" spans="1:11" ht="18" customHeight="1" x14ac:dyDescent="0.4">
      <c r="B55" s="16">
        <v>3000</v>
      </c>
      <c r="C55" s="125" t="str">
        <f>_xlfn.XLOOKUP(B55,'H 4 aanwijzingen'!$A$19:$A$97,'H 4 aanwijzingen'!$B$19:$B$97,"",1)</f>
        <v>Voorraad goederen</v>
      </c>
      <c r="D55" s="126"/>
      <c r="E55" s="127"/>
      <c r="F55" s="62">
        <v>30020</v>
      </c>
      <c r="G55" s="101" t="s">
        <v>181</v>
      </c>
      <c r="H55" s="101"/>
      <c r="I55" s="101"/>
      <c r="J55" s="72"/>
      <c r="K55" s="73">
        <v>270</v>
      </c>
    </row>
    <row r="56" spans="1:11" ht="18" customHeight="1" x14ac:dyDescent="0.4">
      <c r="B56" s="16"/>
      <c r="C56" s="125" t="str">
        <f>_xlfn.XLOOKUP(B56,'H 4 aanwijzingen'!$A$19:$A$97,'H 4 aanwijzingen'!$B$19:$B$97,"",1)</f>
        <v/>
      </c>
      <c r="D56" s="126"/>
      <c r="E56" s="127"/>
      <c r="F56" s="17"/>
      <c r="G56" s="130"/>
      <c r="H56" s="131"/>
      <c r="I56" s="132"/>
      <c r="J56" s="18"/>
      <c r="K56" s="19"/>
    </row>
    <row r="57" spans="1:11" ht="18" customHeight="1" x14ac:dyDescent="0.4">
      <c r="B57" s="23"/>
      <c r="C57" s="24"/>
      <c r="D57" s="24"/>
      <c r="E57" s="24"/>
      <c r="F57" s="25"/>
      <c r="G57" s="30"/>
      <c r="H57" s="30"/>
      <c r="I57" s="30"/>
      <c r="J57" s="21"/>
      <c r="K57" s="29"/>
    </row>
    <row r="58" spans="1:11" ht="18" customHeight="1" x14ac:dyDescent="0.4">
      <c r="B58" s="11"/>
      <c r="C58" s="12"/>
      <c r="D58" s="12"/>
      <c r="E58" s="45"/>
      <c r="F58" s="45"/>
      <c r="G58" s="26"/>
      <c r="H58" s="26"/>
      <c r="I58" s="26"/>
      <c r="J58" s="46"/>
      <c r="K58" s="46"/>
    </row>
    <row r="59" spans="1:11" ht="18" customHeight="1" x14ac:dyDescent="0.4">
      <c r="B59" s="1" t="s">
        <v>139</v>
      </c>
      <c r="C59" s="12"/>
      <c r="D59" s="12"/>
      <c r="E59" s="45"/>
      <c r="F59" s="45"/>
      <c r="G59" s="26"/>
      <c r="H59" s="26"/>
      <c r="I59" s="26"/>
      <c r="J59" s="46"/>
      <c r="K59" s="46"/>
    </row>
    <row r="60" spans="1:11" ht="18" customHeight="1" x14ac:dyDescent="0.4">
      <c r="A60" s="2" t="s">
        <v>12</v>
      </c>
      <c r="B60" s="2" t="s">
        <v>140</v>
      </c>
      <c r="C60" s="12"/>
      <c r="D60" s="12"/>
      <c r="E60" s="45"/>
      <c r="F60" s="45"/>
      <c r="G60" s="26"/>
      <c r="H60" s="26"/>
      <c r="I60" s="26"/>
      <c r="J60" s="46"/>
      <c r="K60" s="46"/>
    </row>
    <row r="61" spans="1:11" ht="18" customHeight="1" x14ac:dyDescent="0.4">
      <c r="B61" s="98" t="s">
        <v>19</v>
      </c>
      <c r="C61" s="99"/>
      <c r="D61" s="99"/>
      <c r="E61" s="99"/>
      <c r="F61" s="99"/>
      <c r="G61" s="100"/>
      <c r="H61" s="100"/>
      <c r="I61" s="100"/>
      <c r="J61" s="100"/>
      <c r="K61" s="22" t="s">
        <v>20</v>
      </c>
    </row>
    <row r="62" spans="1:11" ht="18" customHeight="1" x14ac:dyDescent="0.4">
      <c r="B62" s="107" t="s">
        <v>21</v>
      </c>
      <c r="C62" s="108"/>
      <c r="D62" s="108"/>
      <c r="E62" s="109"/>
      <c r="F62" s="110" t="s">
        <v>17</v>
      </c>
      <c r="G62" s="112" t="s">
        <v>6</v>
      </c>
      <c r="H62" s="113"/>
      <c r="I62" s="114"/>
      <c r="J62" s="102" t="s">
        <v>10</v>
      </c>
      <c r="K62" s="136" t="s">
        <v>11</v>
      </c>
    </row>
    <row r="63" spans="1:11" ht="18" customHeight="1" x14ac:dyDescent="0.4">
      <c r="B63" s="31" t="s">
        <v>83</v>
      </c>
      <c r="C63" s="15" t="s">
        <v>84</v>
      </c>
      <c r="D63" s="15"/>
      <c r="E63" s="32"/>
      <c r="F63" s="111"/>
      <c r="G63" s="115"/>
      <c r="H63" s="116"/>
      <c r="I63" s="117"/>
      <c r="J63" s="103"/>
      <c r="K63" s="137"/>
    </row>
    <row r="64" spans="1:11" ht="18" customHeight="1" x14ac:dyDescent="0.4">
      <c r="B64" s="16">
        <v>3100</v>
      </c>
      <c r="C64" s="125" t="str">
        <f>_xlfn.XLOOKUP(B64,'H 4 aanwijzingen'!$A$19:$A$97,'H 4 aanwijzingen'!$B$19:$B$97,"",1)</f>
        <v>Nog te ontvangen goederen</v>
      </c>
      <c r="D64" s="126"/>
      <c r="E64" s="127"/>
      <c r="F64" s="62"/>
      <c r="G64" s="128" t="s">
        <v>184</v>
      </c>
      <c r="H64" s="128"/>
      <c r="I64" s="128"/>
      <c r="J64" s="72">
        <v>11200</v>
      </c>
      <c r="K64" s="72"/>
    </row>
    <row r="65" spans="1:11" ht="18" customHeight="1" x14ac:dyDescent="0.4">
      <c r="B65" s="16">
        <v>3100</v>
      </c>
      <c r="C65" s="125" t="str">
        <f>_xlfn.XLOOKUP(B65,'H 4 aanwijzingen'!$A$19:$A$97,'H 4 aanwijzingen'!$B$19:$B$97,"",1)</f>
        <v>Nog te ontvangen goederen</v>
      </c>
      <c r="D65" s="126"/>
      <c r="E65" s="127"/>
      <c r="F65" s="62"/>
      <c r="G65" s="128" t="s">
        <v>185</v>
      </c>
      <c r="H65" s="128"/>
      <c r="I65" s="128"/>
      <c r="J65" s="72">
        <v>12600</v>
      </c>
      <c r="K65" s="73"/>
    </row>
    <row r="66" spans="1:11" ht="18" customHeight="1" x14ac:dyDescent="0.4">
      <c r="B66" s="16">
        <v>3100</v>
      </c>
      <c r="C66" s="125" t="str">
        <f>_xlfn.XLOOKUP(B66,'H 4 aanwijzingen'!$A$19:$A$97,'H 4 aanwijzingen'!$B$19:$B$97,"",1)</f>
        <v>Nog te ontvangen goederen</v>
      </c>
      <c r="D66" s="126"/>
      <c r="E66" s="127"/>
      <c r="F66" s="68"/>
      <c r="G66" s="118" t="s">
        <v>186</v>
      </c>
      <c r="H66" s="119"/>
      <c r="I66" s="120"/>
      <c r="J66" s="72">
        <v>6300</v>
      </c>
      <c r="K66" s="72"/>
    </row>
    <row r="67" spans="1:11" ht="18" customHeight="1" x14ac:dyDescent="0.4">
      <c r="B67" s="16">
        <v>1600</v>
      </c>
      <c r="C67" s="125" t="str">
        <f>_xlfn.XLOOKUP(B67,'H 4 aanwijzingen'!$A$19:$A$97,'H 4 aanwijzingen'!$B$19:$B$97,"",1)</f>
        <v>Te verrekenen omzetbelasting</v>
      </c>
      <c r="D67" s="126"/>
      <c r="E67" s="127"/>
      <c r="F67" s="68"/>
      <c r="G67" s="118" t="s">
        <v>187</v>
      </c>
      <c r="H67" s="119"/>
      <c r="I67" s="120"/>
      <c r="J67" s="72">
        <v>6237</v>
      </c>
      <c r="K67" s="72"/>
    </row>
    <row r="68" spans="1:11" ht="18" customHeight="1" x14ac:dyDescent="0.4">
      <c r="B68" s="16">
        <v>1400</v>
      </c>
      <c r="C68" s="125" t="str">
        <f>_xlfn.XLOOKUP(B68,'H 4 aanwijzingen'!$A$19:$A$97,'H 4 aanwijzingen'!$B$19:$B$97,"",1)</f>
        <v>Crediteuren</v>
      </c>
      <c r="D68" s="126"/>
      <c r="E68" s="127"/>
      <c r="F68" s="68">
        <v>14044</v>
      </c>
      <c r="G68" s="118">
        <v>22062</v>
      </c>
      <c r="H68" s="119"/>
      <c r="I68" s="120"/>
      <c r="J68" s="72"/>
      <c r="K68" s="72">
        <v>35937</v>
      </c>
    </row>
    <row r="69" spans="1:11" ht="18" customHeight="1" x14ac:dyDescent="0.4">
      <c r="B69" s="16">
        <v>3300</v>
      </c>
      <c r="C69" s="125" t="str">
        <f>_xlfn.XLOOKUP(B69,'H 4 aanwijzingen'!$A$19:$A$97,'H 4 aanwijzingen'!$B$19:$B$97,"",1)</f>
        <v>Prijsverschillen bij inkoop</v>
      </c>
      <c r="D69" s="126"/>
      <c r="E69" s="127"/>
      <c r="F69" s="68"/>
      <c r="G69" s="118" t="s">
        <v>187</v>
      </c>
      <c r="H69" s="119"/>
      <c r="I69" s="120"/>
      <c r="J69" s="72"/>
      <c r="K69" s="72">
        <v>400</v>
      </c>
    </row>
    <row r="70" spans="1:11" ht="18" customHeight="1" x14ac:dyDescent="0.4">
      <c r="B70" s="16"/>
      <c r="C70" s="125" t="str">
        <f>_xlfn.XLOOKUP(B70,'H 4 aanwijzingen'!$A$19:$A$97,'H 4 aanwijzingen'!$B$19:$B$97,"",1)</f>
        <v/>
      </c>
      <c r="D70" s="126"/>
      <c r="E70" s="127"/>
      <c r="F70" s="17"/>
      <c r="G70" s="121"/>
      <c r="H70" s="121"/>
      <c r="I70" s="121"/>
      <c r="J70" s="18"/>
      <c r="K70" s="19"/>
    </row>
    <row r="71" spans="1:11" ht="18" customHeight="1" x14ac:dyDescent="0.4">
      <c r="B71" s="47"/>
      <c r="C71" s="125" t="str">
        <f>_xlfn.XLOOKUP(B71,'H 4 aanwijzingen'!$A$19:$A$97,'H 4 aanwijzingen'!$B$19:$B$97,"",1)</f>
        <v/>
      </c>
      <c r="D71" s="126"/>
      <c r="E71" s="127"/>
      <c r="F71" s="42"/>
      <c r="G71" s="122"/>
      <c r="H71" s="123"/>
      <c r="I71" s="124"/>
      <c r="J71" s="27"/>
      <c r="K71" s="27"/>
    </row>
    <row r="72" spans="1:11" ht="18" customHeight="1" x14ac:dyDescent="0.4">
      <c r="B72" s="1"/>
      <c r="C72" s="12"/>
      <c r="D72" s="12"/>
      <c r="E72" s="45"/>
      <c r="F72" s="45"/>
      <c r="G72" s="26"/>
      <c r="H72" s="26"/>
      <c r="I72" s="26"/>
      <c r="J72" s="46"/>
      <c r="K72" s="46"/>
    </row>
    <row r="73" spans="1:11" ht="18" customHeight="1" x14ac:dyDescent="0.4">
      <c r="A73" s="2" t="s">
        <v>16</v>
      </c>
      <c r="B73" s="2" t="s">
        <v>251</v>
      </c>
      <c r="C73" s="12"/>
      <c r="D73" s="12"/>
      <c r="E73" s="45"/>
      <c r="F73" s="45"/>
      <c r="G73" s="26"/>
      <c r="H73" s="26"/>
      <c r="I73" s="26"/>
      <c r="J73" s="46"/>
      <c r="K73" s="46"/>
    </row>
    <row r="74" spans="1:11" ht="18" customHeight="1" x14ac:dyDescent="0.4">
      <c r="B74" s="98" t="s">
        <v>19</v>
      </c>
      <c r="C74" s="99"/>
      <c r="D74" s="99"/>
      <c r="E74" s="99"/>
      <c r="F74" s="99"/>
      <c r="G74" s="100"/>
      <c r="H74" s="100"/>
      <c r="I74" s="100"/>
      <c r="J74" s="100"/>
      <c r="K74" s="22" t="s">
        <v>20</v>
      </c>
    </row>
    <row r="75" spans="1:11" ht="18" customHeight="1" x14ac:dyDescent="0.4">
      <c r="B75" s="107" t="s">
        <v>21</v>
      </c>
      <c r="C75" s="108"/>
      <c r="D75" s="108"/>
      <c r="E75" s="109"/>
      <c r="F75" s="110" t="s">
        <v>17</v>
      </c>
      <c r="G75" s="112" t="s">
        <v>6</v>
      </c>
      <c r="H75" s="113"/>
      <c r="I75" s="114"/>
      <c r="J75" s="102" t="s">
        <v>10</v>
      </c>
      <c r="K75" s="136" t="s">
        <v>11</v>
      </c>
    </row>
    <row r="76" spans="1:11" ht="18" customHeight="1" x14ac:dyDescent="0.4">
      <c r="B76" s="31" t="s">
        <v>83</v>
      </c>
      <c r="C76" s="15" t="s">
        <v>84</v>
      </c>
      <c r="D76" s="15"/>
      <c r="E76" s="32"/>
      <c r="F76" s="111"/>
      <c r="G76" s="115"/>
      <c r="H76" s="116"/>
      <c r="I76" s="117"/>
      <c r="J76" s="103"/>
      <c r="K76" s="137"/>
    </row>
    <row r="77" spans="1:11" ht="18" customHeight="1" x14ac:dyDescent="0.4">
      <c r="B77" s="16">
        <v>3000</v>
      </c>
      <c r="C77" s="125" t="str">
        <f>_xlfn.XLOOKUP(B77,'H 4 aanwijzingen'!$A$19:$A$97,'H 4 aanwijzingen'!$B$19:$B$97,"",1)</f>
        <v>Voorraad goederen</v>
      </c>
      <c r="D77" s="126"/>
      <c r="E77" s="127"/>
      <c r="F77" s="68">
        <v>30001</v>
      </c>
      <c r="G77" s="118" t="s">
        <v>188</v>
      </c>
      <c r="H77" s="119"/>
      <c r="I77" s="120"/>
      <c r="J77" s="72">
        <v>11200</v>
      </c>
      <c r="K77" s="19"/>
    </row>
    <row r="78" spans="1:11" ht="18" customHeight="1" x14ac:dyDescent="0.4">
      <c r="B78" s="16">
        <v>3000</v>
      </c>
      <c r="C78" s="125" t="str">
        <f>_xlfn.XLOOKUP(B78,'H 4 aanwijzingen'!$A$19:$A$97,'H 4 aanwijzingen'!$B$19:$B$97,"",1)</f>
        <v>Voorraad goederen</v>
      </c>
      <c r="D78" s="126"/>
      <c r="E78" s="127"/>
      <c r="F78" s="68">
        <v>30002</v>
      </c>
      <c r="G78" s="118" t="s">
        <v>188</v>
      </c>
      <c r="H78" s="119"/>
      <c r="I78" s="120"/>
      <c r="J78" s="72">
        <v>12600</v>
      </c>
      <c r="K78" s="19"/>
    </row>
    <row r="79" spans="1:11" ht="18" customHeight="1" x14ac:dyDescent="0.4">
      <c r="B79" s="16">
        <v>3000</v>
      </c>
      <c r="C79" s="125" t="str">
        <f>_xlfn.XLOOKUP(B79,'H 4 aanwijzingen'!$A$19:$A$97,'H 4 aanwijzingen'!$B$19:$B$97,"",1)</f>
        <v>Voorraad goederen</v>
      </c>
      <c r="D79" s="126"/>
      <c r="E79" s="127"/>
      <c r="F79" s="68">
        <v>30003</v>
      </c>
      <c r="G79" s="118" t="s">
        <v>188</v>
      </c>
      <c r="H79" s="119"/>
      <c r="I79" s="120"/>
      <c r="J79" s="72">
        <v>6300</v>
      </c>
      <c r="K79" s="19"/>
    </row>
    <row r="80" spans="1:11" ht="18" customHeight="1" x14ac:dyDescent="0.4">
      <c r="B80" s="16">
        <v>3100</v>
      </c>
      <c r="C80" s="125" t="str">
        <f>_xlfn.XLOOKUP(B80,'H 4 aanwijzingen'!$A$19:$A$97,'H 4 aanwijzingen'!$B$19:$B$97,"",1)</f>
        <v>Nog te ontvangen goederen</v>
      </c>
      <c r="D80" s="126"/>
      <c r="E80" s="127"/>
      <c r="F80" s="17"/>
      <c r="G80" s="128" t="s">
        <v>184</v>
      </c>
      <c r="H80" s="128"/>
      <c r="I80" s="128"/>
      <c r="J80" s="77"/>
      <c r="K80" s="72">
        <v>11200</v>
      </c>
    </row>
    <row r="81" spans="1:11" ht="18" customHeight="1" x14ac:dyDescent="0.4">
      <c r="B81" s="16">
        <v>3100</v>
      </c>
      <c r="C81" s="125" t="str">
        <f>_xlfn.XLOOKUP(B81,'H 4 aanwijzingen'!$A$19:$A$97,'H 4 aanwijzingen'!$B$19:$B$97,"",1)</f>
        <v>Nog te ontvangen goederen</v>
      </c>
      <c r="D81" s="126"/>
      <c r="E81" s="127"/>
      <c r="F81" s="17"/>
      <c r="G81" s="128" t="s">
        <v>185</v>
      </c>
      <c r="H81" s="128"/>
      <c r="I81" s="128"/>
      <c r="J81" s="72"/>
      <c r="K81" s="72">
        <v>12600</v>
      </c>
    </row>
    <row r="82" spans="1:11" ht="18" customHeight="1" x14ac:dyDescent="0.4">
      <c r="B82" s="16">
        <v>3100</v>
      </c>
      <c r="C82" s="125" t="str">
        <f>_xlfn.XLOOKUP(B82,'H 4 aanwijzingen'!$A$19:$A$97,'H 4 aanwijzingen'!$B$19:$B$97,"",1)</f>
        <v>Nog te ontvangen goederen</v>
      </c>
      <c r="D82" s="126"/>
      <c r="E82" s="127"/>
      <c r="F82" s="17"/>
      <c r="G82" s="118" t="s">
        <v>186</v>
      </c>
      <c r="H82" s="119"/>
      <c r="I82" s="120"/>
      <c r="J82" s="72"/>
      <c r="K82" s="72">
        <v>6300</v>
      </c>
    </row>
    <row r="83" spans="1:11" ht="18" customHeight="1" x14ac:dyDescent="0.4">
      <c r="B83" s="16"/>
      <c r="C83" s="125" t="str">
        <f>_xlfn.XLOOKUP(B83,'H 4 aanwijzingen'!$A$19:$A$97,'H 4 aanwijzingen'!$B$19:$B$97,"",1)</f>
        <v/>
      </c>
      <c r="D83" s="126"/>
      <c r="E83" s="127"/>
      <c r="F83" s="17"/>
      <c r="G83" s="121"/>
      <c r="H83" s="121"/>
      <c r="I83" s="121"/>
      <c r="J83" s="18"/>
      <c r="K83" s="19"/>
    </row>
    <row r="84" spans="1:11" ht="18" customHeight="1" x14ac:dyDescent="0.4">
      <c r="B84" s="23"/>
      <c r="C84" s="24"/>
      <c r="D84" s="24"/>
      <c r="E84" s="24"/>
      <c r="F84" s="25"/>
      <c r="G84" s="20"/>
      <c r="H84" s="20"/>
      <c r="I84" s="20"/>
      <c r="J84" s="21"/>
      <c r="K84" s="29"/>
    </row>
    <row r="85" spans="1:11" ht="18" customHeight="1" x14ac:dyDescent="0.4">
      <c r="A85" s="2" t="s">
        <v>13</v>
      </c>
      <c r="B85" s="2" t="s">
        <v>141</v>
      </c>
      <c r="C85" s="12"/>
      <c r="D85" s="12"/>
      <c r="E85" s="45"/>
      <c r="F85" s="45"/>
      <c r="G85" s="26"/>
      <c r="H85" s="26"/>
      <c r="I85" s="26"/>
      <c r="J85" s="46"/>
      <c r="K85" s="46"/>
    </row>
    <row r="86" spans="1:11" ht="18" customHeight="1" x14ac:dyDescent="0.4">
      <c r="B86" s="98" t="s">
        <v>19</v>
      </c>
      <c r="C86" s="99"/>
      <c r="D86" s="99"/>
      <c r="E86" s="99"/>
      <c r="F86" s="99"/>
      <c r="G86" s="100"/>
      <c r="H86" s="100"/>
      <c r="I86" s="100"/>
      <c r="J86" s="100"/>
      <c r="K86" s="22" t="s">
        <v>20</v>
      </c>
    </row>
    <row r="87" spans="1:11" ht="18" customHeight="1" x14ac:dyDescent="0.4">
      <c r="B87" s="107" t="s">
        <v>21</v>
      </c>
      <c r="C87" s="108"/>
      <c r="D87" s="108"/>
      <c r="E87" s="109"/>
      <c r="F87" s="110" t="s">
        <v>17</v>
      </c>
      <c r="G87" s="112" t="s">
        <v>6</v>
      </c>
      <c r="H87" s="113"/>
      <c r="I87" s="114"/>
      <c r="J87" s="102" t="s">
        <v>10</v>
      </c>
      <c r="K87" s="136" t="s">
        <v>11</v>
      </c>
    </row>
    <row r="88" spans="1:11" ht="18" customHeight="1" x14ac:dyDescent="0.4">
      <c r="B88" s="31" t="s">
        <v>83</v>
      </c>
      <c r="C88" s="15" t="s">
        <v>84</v>
      </c>
      <c r="D88" s="15"/>
      <c r="E88" s="32"/>
      <c r="F88" s="111"/>
      <c r="G88" s="115"/>
      <c r="H88" s="116"/>
      <c r="I88" s="117"/>
      <c r="J88" s="103"/>
      <c r="K88" s="137"/>
    </row>
    <row r="89" spans="1:11" ht="18" customHeight="1" x14ac:dyDescent="0.4">
      <c r="B89" s="16">
        <v>1400</v>
      </c>
      <c r="C89" s="125" t="str">
        <f>_xlfn.XLOOKUP(B89,'H 4 aanwijzingen'!$A$19:$A$97,'H 4 aanwijzingen'!$B$19:$B$97,"",1)</f>
        <v>Crediteuren</v>
      </c>
      <c r="D89" s="126"/>
      <c r="E89" s="127"/>
      <c r="F89" s="62">
        <v>14044</v>
      </c>
      <c r="G89" s="118">
        <v>22062</v>
      </c>
      <c r="H89" s="119"/>
      <c r="I89" s="120"/>
      <c r="J89" s="72">
        <v>35937</v>
      </c>
      <c r="K89" s="77"/>
    </row>
    <row r="90" spans="1:11" ht="18" customHeight="1" x14ac:dyDescent="0.4">
      <c r="B90" s="16">
        <v>1050</v>
      </c>
      <c r="C90" s="125" t="str">
        <f>_xlfn.XLOOKUP(B90,'H 4 aanwijzingen'!$A$19:$A$97,'H 4 aanwijzingen'!$B$19:$B$97,"",1)</f>
        <v>Rabobank</v>
      </c>
      <c r="D90" s="126"/>
      <c r="E90" s="127"/>
      <c r="F90" s="62"/>
      <c r="G90" s="128">
        <v>22062</v>
      </c>
      <c r="H90" s="128"/>
      <c r="I90" s="128"/>
      <c r="J90" s="72"/>
      <c r="K90" s="72">
        <v>35343</v>
      </c>
    </row>
    <row r="91" spans="1:11" ht="18" customHeight="1" x14ac:dyDescent="0.4">
      <c r="B91" s="16">
        <v>7400</v>
      </c>
      <c r="C91" s="125" t="str">
        <f>_xlfn.XLOOKUP(B91,'H 4 aanwijzingen'!$A$19:$A$97,'H 4 aanwijzingen'!$B$19:$B$97,"",1)</f>
        <v>Ontvangen betalingskortingen</v>
      </c>
      <c r="D91" s="126"/>
      <c r="E91" s="127"/>
      <c r="F91" s="68"/>
      <c r="G91" s="118" t="s">
        <v>189</v>
      </c>
      <c r="H91" s="119"/>
      <c r="I91" s="120"/>
      <c r="J91" s="72"/>
      <c r="K91" s="72">
        <v>594</v>
      </c>
    </row>
    <row r="92" spans="1:11" ht="18" customHeight="1" x14ac:dyDescent="0.4">
      <c r="B92" s="16"/>
      <c r="C92" s="125" t="str">
        <f>_xlfn.XLOOKUP(B92,'H 4 aanwijzingen'!$A$19:$A$97,'H 4 aanwijzingen'!$B$19:$B$97,"",1)</f>
        <v/>
      </c>
      <c r="D92" s="126"/>
      <c r="E92" s="127"/>
      <c r="F92" s="17"/>
      <c r="G92" s="121"/>
      <c r="H92" s="121"/>
      <c r="I92" s="121"/>
      <c r="J92" s="18"/>
      <c r="K92" s="19"/>
    </row>
    <row r="93" spans="1:11" ht="18" customHeight="1" x14ac:dyDescent="0.4">
      <c r="B93" s="23"/>
      <c r="C93" s="24"/>
      <c r="D93" s="24"/>
      <c r="E93" s="24"/>
      <c r="F93" s="25"/>
      <c r="G93" s="20"/>
      <c r="H93" s="20"/>
      <c r="I93" s="20"/>
      <c r="J93" s="21"/>
      <c r="K93" s="29"/>
    </row>
    <row r="94" spans="1:11" ht="18" customHeight="1" x14ac:dyDescent="0.4">
      <c r="B94" s="1"/>
      <c r="C94" s="12"/>
      <c r="D94" s="12"/>
      <c r="E94" s="45"/>
      <c r="F94" s="45"/>
      <c r="G94" s="26"/>
      <c r="H94" s="26"/>
      <c r="I94" s="26"/>
      <c r="J94" s="46"/>
      <c r="K94" s="46"/>
    </row>
    <row r="95" spans="1:11" ht="18" customHeight="1" x14ac:dyDescent="0.4">
      <c r="B95" s="1" t="s">
        <v>142</v>
      </c>
      <c r="C95" s="12"/>
      <c r="D95" s="12"/>
      <c r="E95" s="45"/>
      <c r="F95" s="45"/>
      <c r="G95" s="26"/>
      <c r="H95" s="26"/>
      <c r="I95" s="26"/>
      <c r="J95" s="46"/>
      <c r="K95" s="46"/>
    </row>
    <row r="96" spans="1:11" ht="18" customHeight="1" x14ac:dyDescent="0.4">
      <c r="A96" s="2" t="s">
        <v>12</v>
      </c>
      <c r="B96" s="2" t="s">
        <v>252</v>
      </c>
      <c r="C96" s="12"/>
      <c r="D96" s="12"/>
      <c r="E96" s="45"/>
      <c r="F96" s="45"/>
      <c r="G96" s="26"/>
      <c r="H96" s="26"/>
      <c r="I96" s="26"/>
      <c r="J96" s="46"/>
      <c r="K96" s="46"/>
    </row>
    <row r="97" spans="1:11" ht="18" customHeight="1" x14ac:dyDescent="0.4">
      <c r="B97" s="98" t="s">
        <v>19</v>
      </c>
      <c r="C97" s="99"/>
      <c r="D97" s="99"/>
      <c r="E97" s="99"/>
      <c r="F97" s="99"/>
      <c r="G97" s="100"/>
      <c r="H97" s="100"/>
      <c r="I97" s="100"/>
      <c r="J97" s="100"/>
      <c r="K97" s="22" t="s">
        <v>20</v>
      </c>
    </row>
    <row r="98" spans="1:11" ht="18" customHeight="1" x14ac:dyDescent="0.4">
      <c r="B98" s="107" t="s">
        <v>21</v>
      </c>
      <c r="C98" s="108"/>
      <c r="D98" s="108"/>
      <c r="E98" s="109"/>
      <c r="F98" s="110" t="s">
        <v>17</v>
      </c>
      <c r="G98" s="112" t="s">
        <v>6</v>
      </c>
      <c r="H98" s="113"/>
      <c r="I98" s="114"/>
      <c r="J98" s="102" t="s">
        <v>10</v>
      </c>
      <c r="K98" s="136" t="s">
        <v>11</v>
      </c>
    </row>
    <row r="99" spans="1:11" ht="18" customHeight="1" x14ac:dyDescent="0.4">
      <c r="B99" s="31" t="s">
        <v>83</v>
      </c>
      <c r="C99" s="15" t="s">
        <v>84</v>
      </c>
      <c r="D99" s="15"/>
      <c r="E99" s="32"/>
      <c r="F99" s="111"/>
      <c r="G99" s="115"/>
      <c r="H99" s="116"/>
      <c r="I99" s="117"/>
      <c r="J99" s="103"/>
      <c r="K99" s="137"/>
    </row>
    <row r="100" spans="1:11" ht="18" customHeight="1" x14ac:dyDescent="0.4">
      <c r="B100" s="16">
        <v>3000</v>
      </c>
      <c r="C100" s="125" t="str">
        <f>_xlfn.XLOOKUP(B100,'H 4 aanwijzingen'!$A$19:$A$97,'H 4 aanwijzingen'!$B$19:$B$97,"",1)</f>
        <v>Voorraad goederen</v>
      </c>
      <c r="D100" s="126"/>
      <c r="E100" s="127"/>
      <c r="F100" s="62">
        <v>30020</v>
      </c>
      <c r="G100" s="128" t="s">
        <v>190</v>
      </c>
      <c r="H100" s="128"/>
      <c r="I100" s="128"/>
      <c r="J100" s="77">
        <v>480</v>
      </c>
      <c r="K100" s="77"/>
    </row>
    <row r="101" spans="1:11" ht="18" customHeight="1" x14ac:dyDescent="0.4">
      <c r="B101" s="16">
        <v>3000</v>
      </c>
      <c r="C101" s="125" t="str">
        <f>_xlfn.XLOOKUP(B101,'H 4 aanwijzingen'!$A$19:$A$97,'H 4 aanwijzingen'!$B$19:$B$97,"",1)</f>
        <v>Voorraad goederen</v>
      </c>
      <c r="D101" s="126"/>
      <c r="E101" s="127"/>
      <c r="F101" s="62">
        <v>30010</v>
      </c>
      <c r="G101" s="128" t="s">
        <v>191</v>
      </c>
      <c r="H101" s="128"/>
      <c r="I101" s="128"/>
      <c r="J101" s="72">
        <v>630</v>
      </c>
      <c r="K101" s="72"/>
    </row>
    <row r="102" spans="1:11" ht="18" customHeight="1" x14ac:dyDescent="0.4">
      <c r="B102" s="16">
        <v>1300</v>
      </c>
      <c r="C102" s="125" t="str">
        <f>_xlfn.XLOOKUP(B102,'H 4 aanwijzingen'!$A$19:$A$97,'H 4 aanwijzingen'!$B$19:$B$97,"",1)</f>
        <v>Nog te ontvangen facturen</v>
      </c>
      <c r="D102" s="126"/>
      <c r="E102" s="127"/>
      <c r="F102" s="68"/>
      <c r="G102" s="128" t="s">
        <v>192</v>
      </c>
      <c r="H102" s="128"/>
      <c r="I102" s="128"/>
      <c r="J102" s="72"/>
      <c r="K102" s="72">
        <v>480</v>
      </c>
    </row>
    <row r="103" spans="1:11" ht="18" customHeight="1" x14ac:dyDescent="0.4">
      <c r="B103" s="16">
        <v>1300</v>
      </c>
      <c r="C103" s="125" t="str">
        <f>_xlfn.XLOOKUP(B103,'H 4 aanwijzingen'!$A$19:$A$97,'H 4 aanwijzingen'!$B$19:$B$97,"",1)</f>
        <v>Nog te ontvangen facturen</v>
      </c>
      <c r="D103" s="126"/>
      <c r="E103" s="127"/>
      <c r="F103" s="68"/>
      <c r="G103" s="128" t="s">
        <v>193</v>
      </c>
      <c r="H103" s="128"/>
      <c r="I103" s="128"/>
      <c r="J103" s="72"/>
      <c r="K103" s="72">
        <v>630</v>
      </c>
    </row>
    <row r="104" spans="1:11" ht="18" customHeight="1" x14ac:dyDescent="0.4">
      <c r="B104" s="16"/>
      <c r="C104" s="125" t="str">
        <f>_xlfn.XLOOKUP(B104,'H 4 aanwijzingen'!$A$19:$A$97,'H 4 aanwijzingen'!$B$19:$B$97,"",1)</f>
        <v/>
      </c>
      <c r="D104" s="126"/>
      <c r="E104" s="127"/>
      <c r="F104" s="17"/>
      <c r="G104" s="130"/>
      <c r="H104" s="131"/>
      <c r="I104" s="132"/>
      <c r="J104" s="18"/>
      <c r="K104" s="19"/>
    </row>
    <row r="105" spans="1:11" ht="18" customHeight="1" x14ac:dyDescent="0.4">
      <c r="B105" s="23"/>
      <c r="C105" s="24"/>
      <c r="D105" s="24"/>
      <c r="E105" s="24"/>
      <c r="F105" s="25"/>
      <c r="G105" s="30"/>
      <c r="H105" s="30"/>
      <c r="I105" s="30"/>
      <c r="J105" s="21"/>
      <c r="K105" s="29"/>
    </row>
    <row r="106" spans="1:11" ht="18" customHeight="1" x14ac:dyDescent="0.4">
      <c r="A106" s="2" t="s">
        <v>16</v>
      </c>
      <c r="B106" s="2" t="s">
        <v>143</v>
      </c>
      <c r="C106" s="12"/>
      <c r="D106" s="12"/>
      <c r="E106" s="45"/>
      <c r="F106" s="45"/>
      <c r="G106" s="26"/>
      <c r="H106" s="26"/>
      <c r="I106" s="26"/>
      <c r="J106" s="46"/>
      <c r="K106" s="46"/>
    </row>
    <row r="107" spans="1:11" ht="18" customHeight="1" x14ac:dyDescent="0.4">
      <c r="B107" s="98" t="s">
        <v>19</v>
      </c>
      <c r="C107" s="99"/>
      <c r="D107" s="99"/>
      <c r="E107" s="99"/>
      <c r="F107" s="99"/>
      <c r="G107" s="100"/>
      <c r="H107" s="100"/>
      <c r="I107" s="100"/>
      <c r="J107" s="100"/>
      <c r="K107" s="22" t="s">
        <v>20</v>
      </c>
    </row>
    <row r="108" spans="1:11" ht="18" customHeight="1" x14ac:dyDescent="0.4">
      <c r="B108" s="107" t="s">
        <v>21</v>
      </c>
      <c r="C108" s="108"/>
      <c r="D108" s="108"/>
      <c r="E108" s="109"/>
      <c r="F108" s="110" t="s">
        <v>17</v>
      </c>
      <c r="G108" s="112" t="s">
        <v>6</v>
      </c>
      <c r="H108" s="113"/>
      <c r="I108" s="114"/>
      <c r="J108" s="102" t="s">
        <v>10</v>
      </c>
      <c r="K108" s="136" t="s">
        <v>11</v>
      </c>
    </row>
    <row r="109" spans="1:11" ht="18" customHeight="1" x14ac:dyDescent="0.4">
      <c r="B109" s="31" t="s">
        <v>83</v>
      </c>
      <c r="C109" s="15" t="s">
        <v>84</v>
      </c>
      <c r="D109" s="15"/>
      <c r="E109" s="32"/>
      <c r="F109" s="111"/>
      <c r="G109" s="115"/>
      <c r="H109" s="116"/>
      <c r="I109" s="117"/>
      <c r="J109" s="103"/>
      <c r="K109" s="137"/>
    </row>
    <row r="110" spans="1:11" ht="18" customHeight="1" x14ac:dyDescent="0.4">
      <c r="B110" s="16">
        <v>1300</v>
      </c>
      <c r="C110" s="125" t="str">
        <f>_xlfn.XLOOKUP(B110,'H 4 aanwijzingen'!$A$19:$A$97,'H 4 aanwijzingen'!$B$19:$B$97,"",1)</f>
        <v>Nog te ontvangen facturen</v>
      </c>
      <c r="D110" s="126"/>
      <c r="E110" s="127"/>
      <c r="F110" s="68"/>
      <c r="G110" s="128" t="s">
        <v>192</v>
      </c>
      <c r="H110" s="128"/>
      <c r="I110" s="128"/>
      <c r="J110" s="72">
        <v>480</v>
      </c>
      <c r="K110" s="77"/>
    </row>
    <row r="111" spans="1:11" ht="18" customHeight="1" x14ac:dyDescent="0.4">
      <c r="B111" s="16">
        <v>1300</v>
      </c>
      <c r="C111" s="125" t="str">
        <f>_xlfn.XLOOKUP(B111,'H 4 aanwijzingen'!$A$19:$A$97,'H 4 aanwijzingen'!$B$19:$B$97,"",1)</f>
        <v>Nog te ontvangen facturen</v>
      </c>
      <c r="D111" s="126"/>
      <c r="E111" s="127"/>
      <c r="F111" s="68"/>
      <c r="G111" s="128" t="s">
        <v>193</v>
      </c>
      <c r="H111" s="128"/>
      <c r="I111" s="128"/>
      <c r="J111" s="72">
        <v>630</v>
      </c>
      <c r="K111" s="72"/>
    </row>
    <row r="112" spans="1:11" ht="18" customHeight="1" x14ac:dyDescent="0.4">
      <c r="B112" s="16">
        <v>1600</v>
      </c>
      <c r="C112" s="125" t="str">
        <f>_xlfn.XLOOKUP(B112,'H 4 aanwijzingen'!$A$19:$A$97,'H 4 aanwijzingen'!$B$19:$B$97,"",1)</f>
        <v>Te verrekenen omzetbelasting</v>
      </c>
      <c r="D112" s="126"/>
      <c r="E112" s="127"/>
      <c r="F112" s="68"/>
      <c r="G112" s="118" t="s">
        <v>194</v>
      </c>
      <c r="H112" s="119"/>
      <c r="I112" s="120"/>
      <c r="J112" s="72">
        <v>227.85</v>
      </c>
      <c r="K112" s="77"/>
    </row>
    <row r="113" spans="1:11" ht="18" customHeight="1" x14ac:dyDescent="0.4">
      <c r="B113" s="16">
        <v>1400</v>
      </c>
      <c r="C113" s="125" t="str">
        <f>_xlfn.XLOOKUP(B113,'H 4 aanwijzingen'!$A$19:$A$97,'H 4 aanwijzingen'!$B$19:$B$97,"",1)</f>
        <v>Crediteuren</v>
      </c>
      <c r="D113" s="126"/>
      <c r="E113" s="127"/>
      <c r="F113" s="68">
        <v>14096</v>
      </c>
      <c r="G113" s="118">
        <v>22123</v>
      </c>
      <c r="H113" s="119"/>
      <c r="I113" s="120"/>
      <c r="J113" s="72"/>
      <c r="K113" s="72">
        <v>1312.85</v>
      </c>
    </row>
    <row r="114" spans="1:11" ht="18" customHeight="1" x14ac:dyDescent="0.4">
      <c r="B114" s="16">
        <v>3300</v>
      </c>
      <c r="C114" s="125" t="str">
        <f>_xlfn.XLOOKUP(B114,'H 4 aanwijzingen'!$A$19:$A$97,'H 4 aanwijzingen'!$B$19:$B$97,"",1)</f>
        <v>Prijsverschillen bij inkoop</v>
      </c>
      <c r="D114" s="126"/>
      <c r="E114" s="127"/>
      <c r="F114" s="68"/>
      <c r="G114" s="118" t="s">
        <v>194</v>
      </c>
      <c r="H114" s="119"/>
      <c r="I114" s="120"/>
      <c r="J114" s="72"/>
      <c r="K114" s="72">
        <v>25</v>
      </c>
    </row>
    <row r="115" spans="1:11" ht="18" customHeight="1" x14ac:dyDescent="0.4">
      <c r="B115" s="16"/>
      <c r="C115" s="125" t="str">
        <f>_xlfn.XLOOKUP(B115,'H 4 aanwijzingen'!$A$19:$A$97,'H 4 aanwijzingen'!$B$19:$B$97,"",1)</f>
        <v/>
      </c>
      <c r="D115" s="126"/>
      <c r="E115" s="127"/>
      <c r="F115" s="17"/>
      <c r="G115" s="130"/>
      <c r="H115" s="131"/>
      <c r="I115" s="132"/>
      <c r="J115" s="18"/>
      <c r="K115" s="19"/>
    </row>
    <row r="116" spans="1:11" ht="18" customHeight="1" x14ac:dyDescent="0.4">
      <c r="B116" s="23"/>
      <c r="C116" s="24"/>
      <c r="D116" s="24"/>
      <c r="E116" s="24"/>
      <c r="F116" s="25"/>
      <c r="G116" s="30"/>
      <c r="H116" s="30"/>
      <c r="I116" s="30"/>
      <c r="J116" s="21"/>
      <c r="K116" s="29"/>
    </row>
    <row r="117" spans="1:11" ht="18" customHeight="1" x14ac:dyDescent="0.4">
      <c r="A117" s="2" t="s">
        <v>13</v>
      </c>
      <c r="B117" s="129" t="s">
        <v>141</v>
      </c>
      <c r="C117" s="129"/>
      <c r="D117" s="129"/>
      <c r="E117" s="129"/>
      <c r="F117" s="129"/>
      <c r="G117" s="129"/>
      <c r="H117" s="129"/>
      <c r="I117" s="129"/>
      <c r="J117" s="129"/>
      <c r="K117" s="129"/>
    </row>
    <row r="118" spans="1:11" ht="18" customHeight="1" x14ac:dyDescent="0.4">
      <c r="B118" s="98" t="s">
        <v>19</v>
      </c>
      <c r="C118" s="99"/>
      <c r="D118" s="99"/>
      <c r="E118" s="99"/>
      <c r="F118" s="99"/>
      <c r="G118" s="100"/>
      <c r="H118" s="100"/>
      <c r="I118" s="100"/>
      <c r="J118" s="100"/>
      <c r="K118" s="22" t="s">
        <v>20</v>
      </c>
    </row>
    <row r="119" spans="1:11" ht="18" customHeight="1" x14ac:dyDescent="0.4">
      <c r="B119" s="107" t="s">
        <v>21</v>
      </c>
      <c r="C119" s="108"/>
      <c r="D119" s="108"/>
      <c r="E119" s="109"/>
      <c r="F119" s="110" t="s">
        <v>17</v>
      </c>
      <c r="G119" s="112" t="s">
        <v>6</v>
      </c>
      <c r="H119" s="113"/>
      <c r="I119" s="114"/>
      <c r="J119" s="102" t="s">
        <v>10</v>
      </c>
      <c r="K119" s="136" t="s">
        <v>11</v>
      </c>
    </row>
    <row r="120" spans="1:11" ht="18" customHeight="1" x14ac:dyDescent="0.4">
      <c r="B120" s="31" t="s">
        <v>83</v>
      </c>
      <c r="C120" s="15" t="s">
        <v>84</v>
      </c>
      <c r="D120" s="15"/>
      <c r="E120" s="32"/>
      <c r="F120" s="111"/>
      <c r="G120" s="115"/>
      <c r="H120" s="116"/>
      <c r="I120" s="117"/>
      <c r="J120" s="103"/>
      <c r="K120" s="137"/>
    </row>
    <row r="121" spans="1:11" ht="18" customHeight="1" x14ac:dyDescent="0.4">
      <c r="B121" s="16">
        <v>1400</v>
      </c>
      <c r="C121" s="125" t="str">
        <f>_xlfn.XLOOKUP(B121,'H 4 aanwijzingen'!$A$19:$A$97,'H 4 aanwijzingen'!$B$19:$B$97,"",1)</f>
        <v>Crediteuren</v>
      </c>
      <c r="D121" s="126"/>
      <c r="E121" s="127"/>
      <c r="F121" s="68">
        <v>14096</v>
      </c>
      <c r="G121" s="128">
        <v>22123</v>
      </c>
      <c r="H121" s="128"/>
      <c r="I121" s="128"/>
      <c r="J121" s="72">
        <v>1312.85</v>
      </c>
      <c r="K121" s="72"/>
    </row>
    <row r="122" spans="1:11" ht="18" customHeight="1" x14ac:dyDescent="0.4">
      <c r="B122" s="16">
        <v>1050</v>
      </c>
      <c r="C122" s="125" t="str">
        <f>_xlfn.XLOOKUP(B122,'H 4 aanwijzingen'!$A$19:$A$97,'H 4 aanwijzingen'!$B$19:$B$97,"",1)</f>
        <v>Rabobank</v>
      </c>
      <c r="D122" s="126"/>
      <c r="E122" s="127"/>
      <c r="F122" s="68"/>
      <c r="G122" s="128" t="s">
        <v>195</v>
      </c>
      <c r="H122" s="128"/>
      <c r="I122" s="128"/>
      <c r="J122" s="72"/>
      <c r="K122" s="72">
        <v>1312.85</v>
      </c>
    </row>
    <row r="123" spans="1:11" ht="18" customHeight="1" x14ac:dyDescent="0.4">
      <c r="B123" s="16"/>
      <c r="C123" s="125" t="str">
        <f>_xlfn.XLOOKUP(B123,'H 4 aanwijzingen'!$A$19:$A$97,'H 4 aanwijzingen'!$B$19:$B$97,"",1)</f>
        <v/>
      </c>
      <c r="D123" s="126"/>
      <c r="E123" s="127"/>
      <c r="F123" s="17"/>
      <c r="G123" s="130"/>
      <c r="H123" s="131"/>
      <c r="I123" s="132"/>
      <c r="J123" s="18"/>
      <c r="K123" s="19"/>
    </row>
    <row r="124" spans="1:11" ht="18" customHeight="1" x14ac:dyDescent="0.4">
      <c r="B124" s="23"/>
      <c r="C124" s="24"/>
      <c r="D124" s="24"/>
      <c r="E124" s="24"/>
      <c r="F124" s="25"/>
      <c r="G124" s="30"/>
      <c r="H124" s="30"/>
      <c r="I124" s="30"/>
      <c r="J124" s="21"/>
      <c r="K124" s="29"/>
    </row>
    <row r="125" spans="1:11" ht="18" customHeight="1" x14ac:dyDescent="0.4">
      <c r="A125" s="2" t="s">
        <v>14</v>
      </c>
      <c r="B125" s="129" t="s">
        <v>141</v>
      </c>
      <c r="C125" s="129"/>
      <c r="D125" s="129"/>
      <c r="E125" s="129"/>
      <c r="F125" s="129"/>
      <c r="G125" s="129"/>
      <c r="H125" s="129"/>
      <c r="I125" s="129"/>
      <c r="J125" s="129"/>
      <c r="K125" s="129"/>
    </row>
    <row r="126" spans="1:11" ht="18" customHeight="1" x14ac:dyDescent="0.4">
      <c r="B126" s="98" t="s">
        <v>19</v>
      </c>
      <c r="C126" s="99"/>
      <c r="D126" s="99"/>
      <c r="E126" s="99"/>
      <c r="F126" s="99"/>
      <c r="G126" s="100"/>
      <c r="H126" s="100"/>
      <c r="I126" s="100"/>
      <c r="J126" s="100"/>
      <c r="K126" s="22" t="s">
        <v>20</v>
      </c>
    </row>
    <row r="127" spans="1:11" ht="18" customHeight="1" x14ac:dyDescent="0.4">
      <c r="B127" s="107" t="s">
        <v>21</v>
      </c>
      <c r="C127" s="108"/>
      <c r="D127" s="108"/>
      <c r="E127" s="109"/>
      <c r="F127" s="110" t="s">
        <v>17</v>
      </c>
      <c r="G127" s="112" t="s">
        <v>6</v>
      </c>
      <c r="H127" s="113"/>
      <c r="I127" s="114"/>
      <c r="J127" s="102" t="s">
        <v>10</v>
      </c>
      <c r="K127" s="136" t="s">
        <v>11</v>
      </c>
    </row>
    <row r="128" spans="1:11" ht="18" customHeight="1" x14ac:dyDescent="0.4">
      <c r="B128" s="31" t="s">
        <v>83</v>
      </c>
      <c r="C128" s="15" t="s">
        <v>84</v>
      </c>
      <c r="D128" s="15"/>
      <c r="E128" s="32"/>
      <c r="F128" s="111"/>
      <c r="G128" s="115"/>
      <c r="H128" s="116"/>
      <c r="I128" s="117"/>
      <c r="J128" s="103"/>
      <c r="K128" s="137"/>
    </row>
    <row r="129" spans="1:11" ht="18" customHeight="1" x14ac:dyDescent="0.4">
      <c r="B129" s="16">
        <v>1400</v>
      </c>
      <c r="C129" s="125" t="str">
        <f>_xlfn.XLOOKUP(B129,'H 4 aanwijzingen'!$A$19:$A$97,'H 4 aanwijzingen'!$B$19:$B$97,"",1)</f>
        <v>Crediteuren</v>
      </c>
      <c r="D129" s="126"/>
      <c r="E129" s="127"/>
      <c r="F129" s="68">
        <v>14096</v>
      </c>
      <c r="G129" s="128">
        <v>22123</v>
      </c>
      <c r="H129" s="128"/>
      <c r="I129" s="128"/>
      <c r="J129" s="72">
        <v>1312.85</v>
      </c>
      <c r="K129" s="72"/>
    </row>
    <row r="130" spans="1:11" ht="18" customHeight="1" x14ac:dyDescent="0.4">
      <c r="B130" s="16">
        <v>1050</v>
      </c>
      <c r="C130" s="125" t="str">
        <f>_xlfn.XLOOKUP(B130,'H 4 aanwijzingen'!$A$19:$A$97,'H 4 aanwijzingen'!$B$19:$B$97,"",1)</f>
        <v>Rabobank</v>
      </c>
      <c r="D130" s="126"/>
      <c r="E130" s="127"/>
      <c r="F130" s="68"/>
      <c r="G130" s="128" t="s">
        <v>195</v>
      </c>
      <c r="H130" s="128"/>
      <c r="I130" s="128"/>
      <c r="J130" s="72"/>
      <c r="K130" s="72">
        <v>1339.11</v>
      </c>
    </row>
    <row r="131" spans="1:11" ht="18" customHeight="1" x14ac:dyDescent="0.4">
      <c r="B131" s="16">
        <v>7500</v>
      </c>
      <c r="C131" s="125" t="str">
        <f>_xlfn.XLOOKUP(B131,'H 4 aanwijzingen'!$A$19:$A$97,'H 4 aanwijzingen'!$B$19:$B$97,"",1)</f>
        <v>Betaalde kredietbeperkingstoeslag</v>
      </c>
      <c r="D131" s="126"/>
      <c r="E131" s="127"/>
      <c r="F131" s="68"/>
      <c r="G131" s="118" t="s">
        <v>196</v>
      </c>
      <c r="H131" s="119"/>
      <c r="I131" s="120"/>
      <c r="J131" s="72">
        <v>26.26</v>
      </c>
      <c r="K131" s="72"/>
    </row>
    <row r="132" spans="1:11" ht="18" customHeight="1" x14ac:dyDescent="0.4">
      <c r="B132" s="16"/>
      <c r="C132" s="125" t="str">
        <f>_xlfn.XLOOKUP(B132,'H 4 aanwijzingen'!$A$19:$A$97,'H 4 aanwijzingen'!$B$19:$B$97,"",1)</f>
        <v/>
      </c>
      <c r="D132" s="126"/>
      <c r="E132" s="127"/>
      <c r="F132" s="17"/>
      <c r="G132" s="121"/>
      <c r="H132" s="121"/>
      <c r="I132" s="121"/>
      <c r="J132" s="18"/>
      <c r="K132" s="19"/>
    </row>
    <row r="133" spans="1:11" ht="18" customHeight="1" x14ac:dyDescent="0.4">
      <c r="B133" s="11"/>
      <c r="C133" s="12"/>
      <c r="D133" s="12"/>
      <c r="E133" s="45"/>
      <c r="F133" s="45"/>
      <c r="G133" s="26"/>
      <c r="H133" s="26"/>
      <c r="I133" s="26"/>
      <c r="J133" s="46"/>
      <c r="K133" s="46"/>
    </row>
    <row r="134" spans="1:11" ht="18" customHeight="1" x14ac:dyDescent="0.4">
      <c r="B134" s="11"/>
      <c r="C134" s="12"/>
      <c r="D134" s="12"/>
      <c r="E134" s="45"/>
      <c r="F134" s="45"/>
      <c r="G134" s="26"/>
      <c r="H134" s="26"/>
      <c r="I134" s="26"/>
      <c r="J134" s="46"/>
      <c r="K134" s="46"/>
    </row>
    <row r="135" spans="1:11" ht="18" customHeight="1" x14ac:dyDescent="0.4">
      <c r="B135" s="1" t="s">
        <v>144</v>
      </c>
      <c r="C135" s="12"/>
      <c r="D135" s="12"/>
      <c r="E135" s="45"/>
      <c r="F135" s="45"/>
      <c r="G135" s="26"/>
      <c r="H135" s="26"/>
      <c r="I135" s="26"/>
      <c r="J135" s="46"/>
      <c r="K135" s="46"/>
    </row>
    <row r="136" spans="1:11" s="2" customFormat="1" ht="18" customHeight="1" x14ac:dyDescent="0.45">
      <c r="A136" s="2" t="s">
        <v>12</v>
      </c>
      <c r="B136" s="2" t="s">
        <v>145</v>
      </c>
    </row>
    <row r="137" spans="1:11" ht="18" customHeight="1" x14ac:dyDescent="0.4">
      <c r="B137" s="98" t="s">
        <v>19</v>
      </c>
      <c r="C137" s="99"/>
      <c r="D137" s="99"/>
      <c r="E137" s="99"/>
      <c r="F137" s="99"/>
      <c r="G137" s="100"/>
      <c r="H137" s="100"/>
      <c r="I137" s="100"/>
      <c r="J137" s="100"/>
      <c r="K137" s="22" t="s">
        <v>20</v>
      </c>
    </row>
    <row r="138" spans="1:11" ht="18" customHeight="1" x14ac:dyDescent="0.4">
      <c r="B138" s="107" t="s">
        <v>21</v>
      </c>
      <c r="C138" s="108"/>
      <c r="D138" s="108"/>
      <c r="E138" s="109"/>
      <c r="F138" s="110" t="s">
        <v>17</v>
      </c>
      <c r="G138" s="112" t="s">
        <v>6</v>
      </c>
      <c r="H138" s="113"/>
      <c r="I138" s="114"/>
      <c r="J138" s="102" t="s">
        <v>10</v>
      </c>
      <c r="K138" s="136" t="s">
        <v>11</v>
      </c>
    </row>
    <row r="139" spans="1:11" ht="18" customHeight="1" x14ac:dyDescent="0.4">
      <c r="B139" s="31" t="s">
        <v>83</v>
      </c>
      <c r="C139" s="15" t="s">
        <v>84</v>
      </c>
      <c r="D139" s="15"/>
      <c r="E139" s="32"/>
      <c r="F139" s="111"/>
      <c r="G139" s="115"/>
      <c r="H139" s="116"/>
      <c r="I139" s="117"/>
      <c r="J139" s="103"/>
      <c r="K139" s="137"/>
    </row>
    <row r="140" spans="1:11" ht="18" customHeight="1" x14ac:dyDescent="0.4">
      <c r="B140" s="16">
        <v>3000</v>
      </c>
      <c r="C140" s="125" t="str">
        <f>_xlfn.XLOOKUP(B140,'H 4 aanwijzingen'!$A$19:$A$97,'H 4 aanwijzingen'!$B$19:$B$97,"",1)</f>
        <v>Voorraad goederen</v>
      </c>
      <c r="D140" s="126"/>
      <c r="E140" s="127"/>
      <c r="F140" s="68">
        <v>30001</v>
      </c>
      <c r="G140" s="128" t="s">
        <v>197</v>
      </c>
      <c r="H140" s="128"/>
      <c r="I140" s="128"/>
      <c r="J140" s="72">
        <v>1600</v>
      </c>
      <c r="K140" s="72"/>
    </row>
    <row r="141" spans="1:11" ht="18" customHeight="1" x14ac:dyDescent="0.4">
      <c r="B141" s="16">
        <v>1600</v>
      </c>
      <c r="C141" s="125" t="str">
        <f>_xlfn.XLOOKUP(B141,'H 4 aanwijzingen'!$A$19:$A$97,'H 4 aanwijzingen'!$B$19:$B$97,"",1)</f>
        <v>Te verrekenen omzetbelasting</v>
      </c>
      <c r="D141" s="126"/>
      <c r="E141" s="127"/>
      <c r="F141" s="68"/>
      <c r="G141" s="128" t="s">
        <v>255</v>
      </c>
      <c r="H141" s="128"/>
      <c r="I141" s="128"/>
      <c r="J141" s="72">
        <v>332.64</v>
      </c>
      <c r="K141" s="72"/>
    </row>
    <row r="142" spans="1:11" ht="18" customHeight="1" x14ac:dyDescent="0.4">
      <c r="B142" s="16">
        <v>1150</v>
      </c>
      <c r="C142" s="125" t="str">
        <f>_xlfn.XLOOKUP(B142,'H 4 aanwijzingen'!$A$19:$A$97,'H 4 aanwijzingen'!$B$19:$B$97,"",1)</f>
        <v>Kredietbeperkingstoeslag</v>
      </c>
      <c r="D142" s="126"/>
      <c r="E142" s="127"/>
      <c r="F142" s="68"/>
      <c r="G142" s="133" t="s">
        <v>198</v>
      </c>
      <c r="H142" s="134"/>
      <c r="I142" s="135"/>
      <c r="J142" s="72">
        <v>28.75</v>
      </c>
      <c r="K142" s="72"/>
    </row>
    <row r="143" spans="1:11" ht="18" customHeight="1" x14ac:dyDescent="0.4">
      <c r="B143" s="16">
        <v>1400</v>
      </c>
      <c r="C143" s="125" t="str">
        <f>_xlfn.XLOOKUP(B143,'H 4 aanwijzingen'!$A$19:$A$97,'H 4 aanwijzingen'!$B$19:$B$97,"",1)</f>
        <v>Crediteuren</v>
      </c>
      <c r="D143" s="126"/>
      <c r="E143" s="127"/>
      <c r="F143" s="68">
        <v>14012</v>
      </c>
      <c r="G143" s="118">
        <v>25198</v>
      </c>
      <c r="H143" s="119"/>
      <c r="I143" s="120"/>
      <c r="J143" s="72"/>
      <c r="K143" s="72">
        <v>1945.39</v>
      </c>
    </row>
    <row r="144" spans="1:11" ht="18" customHeight="1" x14ac:dyDescent="0.4">
      <c r="B144" s="16">
        <v>3300</v>
      </c>
      <c r="C144" s="125" t="str">
        <f>_xlfn.XLOOKUP(B144,'H 4 aanwijzingen'!$A$19:$A$97,'H 4 aanwijzingen'!$B$19:$B$97,"",1)</f>
        <v>Prijsverschillen bij inkoop</v>
      </c>
      <c r="D144" s="126"/>
      <c r="E144" s="127"/>
      <c r="F144" s="68"/>
      <c r="G144" s="118" t="s">
        <v>198</v>
      </c>
      <c r="H144" s="119"/>
      <c r="I144" s="120"/>
      <c r="J144" s="72"/>
      <c r="K144" s="72">
        <v>16</v>
      </c>
    </row>
    <row r="145" spans="1:11" ht="18" customHeight="1" x14ac:dyDescent="0.4">
      <c r="B145" s="16"/>
      <c r="C145" s="125" t="str">
        <f>_xlfn.XLOOKUP(B145,'H 4 aanwijzingen'!$A$19:$A$97,'H 4 aanwijzingen'!$B$19:$B$97,"",1)</f>
        <v/>
      </c>
      <c r="D145" s="126"/>
      <c r="E145" s="127"/>
      <c r="F145" s="17"/>
      <c r="G145" s="130"/>
      <c r="H145" s="131"/>
      <c r="I145" s="132"/>
      <c r="J145" s="18"/>
      <c r="K145" s="19"/>
    </row>
    <row r="146" spans="1:11" ht="18" customHeight="1" x14ac:dyDescent="0.4">
      <c r="B146" s="23"/>
      <c r="C146" s="24"/>
      <c r="D146" s="24"/>
      <c r="E146" s="24"/>
      <c r="F146" s="25"/>
      <c r="G146" s="30"/>
      <c r="H146" s="30"/>
      <c r="I146" s="30"/>
      <c r="J146" s="21"/>
      <c r="K146" s="29"/>
    </row>
    <row r="147" spans="1:11" ht="18" customHeight="1" x14ac:dyDescent="0.4">
      <c r="A147" s="2" t="s">
        <v>16</v>
      </c>
      <c r="B147" s="2" t="s">
        <v>146</v>
      </c>
      <c r="C147" s="12"/>
      <c r="D147" s="12"/>
      <c r="E147" s="45"/>
      <c r="F147" s="45"/>
      <c r="G147" s="26"/>
      <c r="H147" s="26"/>
      <c r="I147" s="26"/>
      <c r="J147" s="46"/>
      <c r="K147" s="46"/>
    </row>
    <row r="148" spans="1:11" ht="18" customHeight="1" x14ac:dyDescent="0.4">
      <c r="B148" s="98" t="s">
        <v>19</v>
      </c>
      <c r="C148" s="99"/>
      <c r="D148" s="99"/>
      <c r="E148" s="99"/>
      <c r="F148" s="99"/>
      <c r="G148" s="100"/>
      <c r="H148" s="100"/>
      <c r="I148" s="100"/>
      <c r="J148" s="100"/>
      <c r="K148" s="22" t="s">
        <v>20</v>
      </c>
    </row>
    <row r="149" spans="1:11" ht="18" customHeight="1" x14ac:dyDescent="0.4">
      <c r="B149" s="107" t="s">
        <v>21</v>
      </c>
      <c r="C149" s="108"/>
      <c r="D149" s="108"/>
      <c r="E149" s="109"/>
      <c r="F149" s="110" t="s">
        <v>17</v>
      </c>
      <c r="G149" s="112" t="s">
        <v>6</v>
      </c>
      <c r="H149" s="113"/>
      <c r="I149" s="114"/>
      <c r="J149" s="102" t="s">
        <v>10</v>
      </c>
      <c r="K149" s="136" t="s">
        <v>11</v>
      </c>
    </row>
    <row r="150" spans="1:11" ht="18" customHeight="1" x14ac:dyDescent="0.4">
      <c r="B150" s="31" t="s">
        <v>83</v>
      </c>
      <c r="C150" s="15" t="s">
        <v>84</v>
      </c>
      <c r="D150" s="15"/>
      <c r="E150" s="32"/>
      <c r="F150" s="111"/>
      <c r="G150" s="115"/>
      <c r="H150" s="116"/>
      <c r="I150" s="117"/>
      <c r="J150" s="103"/>
      <c r="K150" s="137"/>
    </row>
    <row r="151" spans="1:11" ht="18" customHeight="1" x14ac:dyDescent="0.4">
      <c r="B151" s="16">
        <v>1400</v>
      </c>
      <c r="C151" s="125" t="str">
        <f>_xlfn.XLOOKUP(B151,'H 4 aanwijzingen'!$A$19:$A$97,'H 4 aanwijzingen'!$B$19:$B$97,"",1)</f>
        <v>Crediteuren</v>
      </c>
      <c r="D151" s="126"/>
      <c r="E151" s="127"/>
      <c r="F151" s="68">
        <v>14012</v>
      </c>
      <c r="G151" s="97">
        <v>25198</v>
      </c>
      <c r="H151" s="97"/>
      <c r="I151" s="97"/>
      <c r="J151" s="72">
        <v>1945.39</v>
      </c>
      <c r="K151" s="78"/>
    </row>
    <row r="152" spans="1:11" ht="18" customHeight="1" x14ac:dyDescent="0.4">
      <c r="B152" s="16">
        <v>1060</v>
      </c>
      <c r="C152" s="125" t="str">
        <f>_xlfn.XLOOKUP(B152,'H 4 aanwijzingen'!$A$19:$A$97,'H 4 aanwijzingen'!$B$19:$B$97,"",1)</f>
        <v>ING-bank</v>
      </c>
      <c r="D152" s="126"/>
      <c r="E152" s="127"/>
      <c r="F152" s="68"/>
      <c r="G152" s="97" t="s">
        <v>198</v>
      </c>
      <c r="H152" s="97"/>
      <c r="I152" s="97"/>
      <c r="J152" s="72"/>
      <c r="K152" s="72">
        <v>1916.64</v>
      </c>
    </row>
    <row r="153" spans="1:11" ht="18" customHeight="1" x14ac:dyDescent="0.4">
      <c r="B153" s="16">
        <v>1150</v>
      </c>
      <c r="C153" s="125" t="str">
        <f>_xlfn.XLOOKUP(B153,'H 4 aanwijzingen'!$A$19:$A$97,'H 4 aanwijzingen'!$B$19:$B$97,"",1)</f>
        <v>Kredietbeperkingstoeslag</v>
      </c>
      <c r="D153" s="126"/>
      <c r="E153" s="127"/>
      <c r="F153" s="17"/>
      <c r="G153" s="128" t="s">
        <v>198</v>
      </c>
      <c r="H153" s="128"/>
      <c r="I153" s="128"/>
      <c r="J153" s="2"/>
      <c r="K153" s="72">
        <v>28.75</v>
      </c>
    </row>
    <row r="154" spans="1:11" ht="18" customHeight="1" x14ac:dyDescent="0.4">
      <c r="B154" s="16"/>
      <c r="C154" s="125" t="str">
        <f>_xlfn.XLOOKUP(B154,'H 4 aanwijzingen'!$A$19:$A$97,'H 4 aanwijzingen'!$B$19:$B$97,"",1)</f>
        <v/>
      </c>
      <c r="D154" s="126"/>
      <c r="E154" s="127"/>
      <c r="F154" s="17"/>
      <c r="G154" s="121"/>
      <c r="H154" s="121"/>
      <c r="I154" s="121"/>
      <c r="J154" s="18"/>
      <c r="K154" s="19"/>
    </row>
    <row r="155" spans="1:11" ht="18" customHeight="1" x14ac:dyDescent="0.4">
      <c r="B155" s="23"/>
      <c r="C155" s="24"/>
      <c r="D155" s="24"/>
      <c r="E155" s="24"/>
      <c r="F155" s="25"/>
      <c r="G155" s="20"/>
      <c r="H155" s="20"/>
      <c r="I155" s="20"/>
      <c r="J155" s="21"/>
      <c r="K155" s="29"/>
    </row>
    <row r="156" spans="1:11" ht="18" customHeight="1" x14ac:dyDescent="0.4">
      <c r="A156" s="2" t="s">
        <v>13</v>
      </c>
      <c r="B156" s="2" t="s">
        <v>146</v>
      </c>
      <c r="C156" s="12"/>
      <c r="D156" s="12"/>
      <c r="E156" s="45"/>
      <c r="F156" s="45"/>
      <c r="G156" s="26"/>
      <c r="H156" s="26"/>
      <c r="I156" s="26"/>
      <c r="J156" s="46"/>
      <c r="K156" s="46"/>
    </row>
    <row r="157" spans="1:11" ht="18" customHeight="1" x14ac:dyDescent="0.4">
      <c r="B157" s="98" t="s">
        <v>19</v>
      </c>
      <c r="C157" s="99"/>
      <c r="D157" s="99"/>
      <c r="E157" s="99"/>
      <c r="F157" s="99"/>
      <c r="G157" s="100"/>
      <c r="H157" s="100"/>
      <c r="I157" s="100"/>
      <c r="J157" s="100"/>
      <c r="K157" s="22" t="s">
        <v>20</v>
      </c>
    </row>
    <row r="158" spans="1:11" ht="18" customHeight="1" x14ac:dyDescent="0.4">
      <c r="B158" s="107" t="s">
        <v>21</v>
      </c>
      <c r="C158" s="108"/>
      <c r="D158" s="108"/>
      <c r="E158" s="109"/>
      <c r="F158" s="110" t="s">
        <v>17</v>
      </c>
      <c r="G158" s="112" t="s">
        <v>6</v>
      </c>
      <c r="H158" s="113"/>
      <c r="I158" s="114"/>
      <c r="J158" s="102" t="s">
        <v>10</v>
      </c>
      <c r="K158" s="136" t="s">
        <v>11</v>
      </c>
    </row>
    <row r="159" spans="1:11" ht="18" customHeight="1" x14ac:dyDescent="0.4">
      <c r="B159" s="31" t="s">
        <v>83</v>
      </c>
      <c r="C159" s="15" t="s">
        <v>84</v>
      </c>
      <c r="D159" s="15"/>
      <c r="E159" s="32"/>
      <c r="F159" s="111"/>
      <c r="G159" s="115"/>
      <c r="H159" s="116"/>
      <c r="I159" s="117"/>
      <c r="J159" s="103"/>
      <c r="K159" s="137"/>
    </row>
    <row r="160" spans="1:11" ht="18" customHeight="1" x14ac:dyDescent="0.4">
      <c r="B160" s="16">
        <v>1400</v>
      </c>
      <c r="C160" s="125" t="str">
        <f>_xlfn.XLOOKUP(B160,'H 4 aanwijzingen'!$A$19:$A$97,'H 4 aanwijzingen'!$B$19:$B$97,"",1)</f>
        <v>Crediteuren</v>
      </c>
      <c r="D160" s="126"/>
      <c r="E160" s="127"/>
      <c r="F160" s="68">
        <v>14012</v>
      </c>
      <c r="G160" s="97">
        <v>25198</v>
      </c>
      <c r="H160" s="97"/>
      <c r="I160" s="97"/>
      <c r="J160" s="72">
        <v>1945.39</v>
      </c>
      <c r="K160" s="78"/>
    </row>
    <row r="161" spans="1:11" ht="18" customHeight="1" x14ac:dyDescent="0.4">
      <c r="B161" s="16">
        <v>1060</v>
      </c>
      <c r="C161" s="125" t="str">
        <f>_xlfn.XLOOKUP(B161,'H 4 aanwijzingen'!$A$19:$A$97,'H 4 aanwijzingen'!$B$19:$B$97,"",1)</f>
        <v>ING-bank</v>
      </c>
      <c r="D161" s="126"/>
      <c r="E161" s="127"/>
      <c r="F161" s="68"/>
      <c r="G161" s="97" t="s">
        <v>198</v>
      </c>
      <c r="H161" s="97"/>
      <c r="I161" s="97"/>
      <c r="J161" s="72"/>
      <c r="K161" s="72">
        <v>1945.39</v>
      </c>
    </row>
    <row r="162" spans="1:11" ht="18" customHeight="1" x14ac:dyDescent="0.4">
      <c r="B162" s="16">
        <v>1150</v>
      </c>
      <c r="C162" s="125" t="str">
        <f>_xlfn.XLOOKUP(B162,'H 4 aanwijzingen'!$A$19:$A$97,'H 4 aanwijzingen'!$B$19:$B$97,"",1)</f>
        <v>Kredietbeperkingstoeslag</v>
      </c>
      <c r="D162" s="126"/>
      <c r="E162" s="127"/>
      <c r="F162" s="17"/>
      <c r="G162" s="128" t="s">
        <v>198</v>
      </c>
      <c r="H162" s="128"/>
      <c r="I162" s="128"/>
      <c r="J162" s="78"/>
      <c r="K162" s="72">
        <v>28.75</v>
      </c>
    </row>
    <row r="163" spans="1:11" ht="18" customHeight="1" x14ac:dyDescent="0.4">
      <c r="B163" s="16">
        <v>7500</v>
      </c>
      <c r="C163" s="125" t="str">
        <f>_xlfn.XLOOKUP(B163,'H 4 aanwijzingen'!$A$19:$A$97,'H 4 aanwijzingen'!$B$19:$B$97,"",1)</f>
        <v>Betaalde kredietbeperkingstoeslag</v>
      </c>
      <c r="D163" s="126"/>
      <c r="E163" s="127"/>
      <c r="F163" s="17"/>
      <c r="G163" s="128" t="s">
        <v>198</v>
      </c>
      <c r="H163" s="128"/>
      <c r="I163" s="128"/>
      <c r="J163" s="78">
        <v>28.75</v>
      </c>
      <c r="K163" s="72"/>
    </row>
    <row r="164" spans="1:11" ht="18" customHeight="1" x14ac:dyDescent="0.4">
      <c r="B164" s="16"/>
      <c r="C164" s="125" t="str">
        <f>_xlfn.XLOOKUP(B164,'H 4 aanwijzingen'!$A$19:$A$97,'H 4 aanwijzingen'!$B$19:$B$97,"",1)</f>
        <v/>
      </c>
      <c r="D164" s="126"/>
      <c r="E164" s="127"/>
      <c r="F164" s="17"/>
      <c r="G164" s="130"/>
      <c r="H164" s="131"/>
      <c r="I164" s="132"/>
      <c r="J164" s="18"/>
      <c r="K164" s="19"/>
    </row>
    <row r="165" spans="1:11" ht="18" customHeight="1" x14ac:dyDescent="0.4">
      <c r="B165" s="11"/>
      <c r="C165" s="12"/>
      <c r="D165" s="12"/>
      <c r="E165" s="45"/>
      <c r="F165" s="45"/>
      <c r="G165" s="26"/>
      <c r="H165" s="26"/>
      <c r="I165" s="26"/>
      <c r="J165" s="46"/>
      <c r="K165" s="46"/>
    </row>
    <row r="166" spans="1:11" ht="18" customHeight="1" x14ac:dyDescent="0.4">
      <c r="B166" s="11"/>
      <c r="C166" s="12"/>
      <c r="D166" s="12"/>
      <c r="E166" s="45"/>
      <c r="F166" s="45"/>
      <c r="G166" s="26"/>
      <c r="H166" s="26"/>
      <c r="I166" s="26"/>
      <c r="J166" s="46"/>
      <c r="K166" s="46"/>
    </row>
    <row r="167" spans="1:11" ht="18" customHeight="1" x14ac:dyDescent="0.4">
      <c r="B167" s="1" t="s">
        <v>147</v>
      </c>
      <c r="C167" s="12"/>
      <c r="D167" s="12"/>
      <c r="E167" s="45"/>
      <c r="F167" s="45"/>
      <c r="G167" s="26"/>
      <c r="H167" s="26"/>
      <c r="I167" s="26"/>
      <c r="J167" s="46"/>
      <c r="K167" s="46"/>
    </row>
    <row r="168" spans="1:11" ht="18" customHeight="1" x14ac:dyDescent="0.4">
      <c r="A168" s="2" t="s">
        <v>12</v>
      </c>
      <c r="B168" s="2" t="s">
        <v>148</v>
      </c>
      <c r="C168" s="12"/>
      <c r="D168" s="12"/>
      <c r="E168" s="45"/>
      <c r="F168" s="45"/>
      <c r="G168" s="26"/>
      <c r="H168" s="26"/>
      <c r="I168" s="26"/>
      <c r="J168" s="46"/>
      <c r="K168" s="46"/>
    </row>
    <row r="169" spans="1:11" ht="18" customHeight="1" x14ac:dyDescent="0.4">
      <c r="B169" s="98" t="s">
        <v>19</v>
      </c>
      <c r="C169" s="99"/>
      <c r="D169" s="99"/>
      <c r="E169" s="99"/>
      <c r="F169" s="99"/>
      <c r="G169" s="100"/>
      <c r="H169" s="100"/>
      <c r="I169" s="100"/>
      <c r="J169" s="100"/>
      <c r="K169" s="22" t="s">
        <v>20</v>
      </c>
    </row>
    <row r="170" spans="1:11" ht="18" customHeight="1" x14ac:dyDescent="0.4">
      <c r="B170" s="107" t="s">
        <v>21</v>
      </c>
      <c r="C170" s="108"/>
      <c r="D170" s="108"/>
      <c r="E170" s="109"/>
      <c r="F170" s="110" t="s">
        <v>17</v>
      </c>
      <c r="G170" s="112" t="s">
        <v>6</v>
      </c>
      <c r="H170" s="113"/>
      <c r="I170" s="114"/>
      <c r="J170" s="102" t="s">
        <v>10</v>
      </c>
      <c r="K170" s="136" t="s">
        <v>11</v>
      </c>
    </row>
    <row r="171" spans="1:11" ht="18" customHeight="1" x14ac:dyDescent="0.4">
      <c r="B171" s="31" t="s">
        <v>83</v>
      </c>
      <c r="C171" s="15" t="s">
        <v>84</v>
      </c>
      <c r="D171" s="15"/>
      <c r="E171" s="32"/>
      <c r="F171" s="111"/>
      <c r="G171" s="115"/>
      <c r="H171" s="116"/>
      <c r="I171" s="117"/>
      <c r="J171" s="103"/>
      <c r="K171" s="137"/>
    </row>
    <row r="172" spans="1:11" ht="18" customHeight="1" x14ac:dyDescent="0.4">
      <c r="B172" s="16">
        <v>3100</v>
      </c>
      <c r="C172" s="125" t="str">
        <f>_xlfn.XLOOKUP(B172,'H 4 aanwijzingen'!$A$19:$A$100,'H 4 aanwijzingen'!$B$19:$B$100,"",1)</f>
        <v>Nog te ontvangen goederen</v>
      </c>
      <c r="D172" s="126"/>
      <c r="E172" s="127"/>
      <c r="F172" s="62"/>
      <c r="G172" s="128" t="s">
        <v>199</v>
      </c>
      <c r="H172" s="128"/>
      <c r="I172" s="128"/>
      <c r="J172" s="72">
        <v>4800</v>
      </c>
      <c r="K172" s="72"/>
    </row>
    <row r="173" spans="1:11" ht="18" customHeight="1" x14ac:dyDescent="0.4">
      <c r="B173" s="16">
        <v>3100</v>
      </c>
      <c r="C173" s="125" t="str">
        <f>_xlfn.XLOOKUP(B173,'H 4 aanwijzingen'!$A$19:$A$100,'H 4 aanwijzingen'!$B$19:$B$100,"",1)</f>
        <v>Nog te ontvangen goederen</v>
      </c>
      <c r="D173" s="126"/>
      <c r="E173" s="127"/>
      <c r="F173" s="62"/>
      <c r="G173" s="128" t="s">
        <v>200</v>
      </c>
      <c r="H173" s="128"/>
      <c r="I173" s="128"/>
      <c r="J173" s="72">
        <v>1680</v>
      </c>
      <c r="K173" s="73"/>
    </row>
    <row r="174" spans="1:11" ht="18" customHeight="1" x14ac:dyDescent="0.4">
      <c r="B174" s="16">
        <v>1600</v>
      </c>
      <c r="C174" s="125" t="str">
        <f>_xlfn.XLOOKUP(B174,'H 4 aanwijzingen'!$A$19:$A$100,'H 4 aanwijzingen'!$B$19:$B$100,"",1)</f>
        <v>Te verrekenen omzetbelasting</v>
      </c>
      <c r="D174" s="126"/>
      <c r="E174" s="127"/>
      <c r="F174" s="68"/>
      <c r="G174" s="118" t="s">
        <v>201</v>
      </c>
      <c r="H174" s="119"/>
      <c r="I174" s="120"/>
      <c r="J174" s="72">
        <v>1365</v>
      </c>
      <c r="K174" s="72"/>
    </row>
    <row r="175" spans="1:11" ht="18" customHeight="1" x14ac:dyDescent="0.4">
      <c r="B175" s="16">
        <v>1400</v>
      </c>
      <c r="C175" s="125" t="str">
        <f>_xlfn.XLOOKUP(B175,'H 4 aanwijzingen'!$A$19:$A$100,'H 4 aanwijzingen'!$B$19:$B$100,"",1)</f>
        <v>Crediteuren</v>
      </c>
      <c r="D175" s="126"/>
      <c r="E175" s="127"/>
      <c r="F175" s="68">
        <v>14012</v>
      </c>
      <c r="G175" s="118">
        <v>22076</v>
      </c>
      <c r="H175" s="119"/>
      <c r="I175" s="120"/>
      <c r="J175" s="72"/>
      <c r="K175" s="72">
        <v>7865</v>
      </c>
    </row>
    <row r="176" spans="1:11" ht="18" customHeight="1" x14ac:dyDescent="0.4">
      <c r="B176" s="16">
        <v>3300</v>
      </c>
      <c r="C176" s="125" t="str">
        <f>_xlfn.XLOOKUP(B176,'H 4 aanwijzingen'!$A$19:$A$100,'H 4 aanwijzingen'!$B$19:$B$100,"",1)</f>
        <v>Prijsverschillen bij inkoop</v>
      </c>
      <c r="D176" s="126"/>
      <c r="E176" s="127"/>
      <c r="F176" s="68"/>
      <c r="G176" s="118" t="s">
        <v>201</v>
      </c>
      <c r="H176" s="119"/>
      <c r="I176" s="120"/>
      <c r="J176" s="72">
        <v>20</v>
      </c>
      <c r="K176" s="72"/>
    </row>
    <row r="177" spans="1:11" ht="18" customHeight="1" x14ac:dyDescent="0.4">
      <c r="B177" s="16"/>
      <c r="C177" s="125" t="str">
        <f>_xlfn.XLOOKUP(B177,'H 4 aanwijzingen'!$A$19:$A$100,'H 4 aanwijzingen'!$B$19:$B$100,"",1)</f>
        <v/>
      </c>
      <c r="D177" s="126"/>
      <c r="E177" s="127"/>
      <c r="F177" s="17"/>
      <c r="G177" s="130"/>
      <c r="H177" s="131"/>
      <c r="I177" s="132"/>
      <c r="J177" s="18"/>
      <c r="K177" s="19"/>
    </row>
    <row r="178" spans="1:11" ht="18" customHeight="1" x14ac:dyDescent="0.4">
      <c r="B178" s="23"/>
      <c r="C178" s="24"/>
      <c r="D178" s="24"/>
      <c r="E178" s="24"/>
      <c r="F178" s="25"/>
      <c r="G178" s="30"/>
      <c r="H178" s="30"/>
      <c r="I178" s="30"/>
      <c r="J178" s="21"/>
      <c r="K178" s="29"/>
    </row>
    <row r="179" spans="1:11" ht="18" customHeight="1" x14ac:dyDescent="0.4">
      <c r="A179" s="2" t="s">
        <v>16</v>
      </c>
      <c r="B179" s="2" t="s">
        <v>253</v>
      </c>
      <c r="C179" s="12"/>
      <c r="D179" s="12"/>
      <c r="E179" s="45"/>
      <c r="F179" s="45"/>
      <c r="G179" s="26"/>
      <c r="H179" s="26"/>
      <c r="I179" s="26"/>
      <c r="J179" s="46"/>
      <c r="K179" s="46"/>
    </row>
    <row r="180" spans="1:11" ht="18" customHeight="1" x14ac:dyDescent="0.4">
      <c r="B180" s="98" t="s">
        <v>19</v>
      </c>
      <c r="C180" s="99"/>
      <c r="D180" s="99"/>
      <c r="E180" s="99"/>
      <c r="F180" s="99"/>
      <c r="G180" s="100"/>
      <c r="H180" s="100"/>
      <c r="I180" s="100"/>
      <c r="J180" s="100"/>
      <c r="K180" s="22" t="s">
        <v>20</v>
      </c>
    </row>
    <row r="181" spans="1:11" ht="18" customHeight="1" x14ac:dyDescent="0.4">
      <c r="B181" s="107" t="s">
        <v>21</v>
      </c>
      <c r="C181" s="108"/>
      <c r="D181" s="108"/>
      <c r="E181" s="109"/>
      <c r="F181" s="110" t="s">
        <v>17</v>
      </c>
      <c r="G181" s="112" t="s">
        <v>6</v>
      </c>
      <c r="H181" s="113"/>
      <c r="I181" s="114"/>
      <c r="J181" s="102" t="s">
        <v>10</v>
      </c>
      <c r="K181" s="136" t="s">
        <v>11</v>
      </c>
    </row>
    <row r="182" spans="1:11" ht="18" customHeight="1" x14ac:dyDescent="0.4">
      <c r="B182" s="31" t="s">
        <v>83</v>
      </c>
      <c r="C182" s="15" t="s">
        <v>84</v>
      </c>
      <c r="D182" s="15"/>
      <c r="E182" s="32"/>
      <c r="F182" s="111"/>
      <c r="G182" s="115"/>
      <c r="H182" s="116"/>
      <c r="I182" s="117"/>
      <c r="J182" s="103"/>
      <c r="K182" s="137"/>
    </row>
    <row r="183" spans="1:11" ht="18" customHeight="1" x14ac:dyDescent="0.4">
      <c r="B183" s="16">
        <v>3100</v>
      </c>
      <c r="C183" s="125" t="str">
        <f>_xlfn.XLOOKUP(B183,'H 4 aanwijzingen'!$A$19:$A$100,'H 4 aanwijzingen'!$B$19:$B$100,"",1)</f>
        <v>Nog te ontvangen goederen</v>
      </c>
      <c r="D183" s="126"/>
      <c r="E183" s="127"/>
      <c r="F183" s="62"/>
      <c r="G183" s="128" t="s">
        <v>199</v>
      </c>
      <c r="H183" s="128"/>
      <c r="I183" s="128"/>
      <c r="J183" s="78"/>
      <c r="K183" s="72">
        <v>4800</v>
      </c>
    </row>
    <row r="184" spans="1:11" ht="18" customHeight="1" x14ac:dyDescent="0.4">
      <c r="B184" s="16">
        <v>3100</v>
      </c>
      <c r="C184" s="125" t="str">
        <f>_xlfn.XLOOKUP(B184,'H 4 aanwijzingen'!$A$19:$A$100,'H 4 aanwijzingen'!$B$19:$B$100,"",1)</f>
        <v>Nog te ontvangen goederen</v>
      </c>
      <c r="D184" s="126"/>
      <c r="E184" s="127"/>
      <c r="F184" s="62"/>
      <c r="G184" s="128" t="s">
        <v>200</v>
      </c>
      <c r="H184" s="128"/>
      <c r="I184" s="128"/>
      <c r="J184" s="78"/>
      <c r="K184" s="72">
        <v>1680</v>
      </c>
    </row>
    <row r="185" spans="1:11" ht="18" customHeight="1" x14ac:dyDescent="0.4">
      <c r="B185" s="16">
        <v>3000</v>
      </c>
      <c r="C185" s="125" t="str">
        <f>_xlfn.XLOOKUP(B185,'H 4 aanwijzingen'!$A$19:$A$100,'H 4 aanwijzingen'!$B$19:$B$100,"",1)</f>
        <v>Voorraad goederen</v>
      </c>
      <c r="D185" s="126"/>
      <c r="E185" s="127"/>
      <c r="F185" s="68">
        <v>30010</v>
      </c>
      <c r="G185" s="97" t="s">
        <v>202</v>
      </c>
      <c r="H185" s="97"/>
      <c r="I185" s="97"/>
      <c r="J185" s="72">
        <v>4800</v>
      </c>
      <c r="K185" s="72"/>
    </row>
    <row r="186" spans="1:11" ht="18" customHeight="1" x14ac:dyDescent="0.4">
      <c r="B186" s="16">
        <v>3000</v>
      </c>
      <c r="C186" s="125" t="str">
        <f>_xlfn.XLOOKUP(B186,'H 4 aanwijzingen'!$A$19:$A$100,'H 4 aanwijzingen'!$B$19:$B$100,"",1)</f>
        <v>Voorraad goederen</v>
      </c>
      <c r="D186" s="126"/>
      <c r="E186" s="127"/>
      <c r="F186" s="68">
        <v>30020</v>
      </c>
      <c r="G186" s="97" t="s">
        <v>203</v>
      </c>
      <c r="H186" s="97"/>
      <c r="I186" s="97"/>
      <c r="J186" s="72">
        <v>1680</v>
      </c>
      <c r="K186" s="72"/>
    </row>
    <row r="187" spans="1:11" ht="18" customHeight="1" x14ac:dyDescent="0.4">
      <c r="B187" s="16"/>
      <c r="C187" s="125" t="str">
        <f>_xlfn.XLOOKUP(B187,'H 4 aanwijzingen'!$A$19:$A$100,'H 4 aanwijzingen'!$B$19:$B$100,"",1)</f>
        <v/>
      </c>
      <c r="D187" s="126"/>
      <c r="E187" s="127"/>
      <c r="F187" s="17"/>
      <c r="G187" s="130"/>
      <c r="H187" s="131"/>
      <c r="I187" s="132"/>
      <c r="J187" s="18"/>
      <c r="K187" s="19"/>
    </row>
    <row r="188" spans="1:11" ht="18" customHeight="1" x14ac:dyDescent="0.4">
      <c r="B188" s="23"/>
      <c r="C188" s="24"/>
      <c r="D188" s="24"/>
      <c r="E188" s="24"/>
      <c r="F188" s="25"/>
      <c r="G188" s="30"/>
      <c r="H188" s="30"/>
      <c r="I188" s="30"/>
      <c r="J188" s="21"/>
      <c r="K188" s="29"/>
    </row>
    <row r="189" spans="1:11" ht="18" customHeight="1" x14ac:dyDescent="0.4">
      <c r="A189" s="2" t="s">
        <v>13</v>
      </c>
      <c r="B189" s="2" t="s">
        <v>149</v>
      </c>
      <c r="C189" s="12"/>
      <c r="D189" s="12"/>
      <c r="E189" s="45"/>
      <c r="F189" s="45"/>
      <c r="G189" s="26"/>
      <c r="H189" s="26"/>
      <c r="I189" s="26"/>
      <c r="J189" s="46"/>
      <c r="K189" s="46"/>
    </row>
    <row r="190" spans="1:11" ht="18" customHeight="1" x14ac:dyDescent="0.4">
      <c r="B190" s="98" t="s">
        <v>19</v>
      </c>
      <c r="C190" s="99"/>
      <c r="D190" s="99"/>
      <c r="E190" s="99"/>
      <c r="F190" s="99"/>
      <c r="G190" s="100"/>
      <c r="H190" s="100"/>
      <c r="I190" s="100"/>
      <c r="J190" s="100"/>
      <c r="K190" s="22" t="s">
        <v>20</v>
      </c>
    </row>
    <row r="191" spans="1:11" ht="18" customHeight="1" x14ac:dyDescent="0.4">
      <c r="B191" s="107" t="s">
        <v>21</v>
      </c>
      <c r="C191" s="108"/>
      <c r="D191" s="108"/>
      <c r="E191" s="109"/>
      <c r="F191" s="110" t="s">
        <v>17</v>
      </c>
      <c r="G191" s="112" t="s">
        <v>6</v>
      </c>
      <c r="H191" s="113"/>
      <c r="I191" s="114"/>
      <c r="J191" s="102" t="s">
        <v>10</v>
      </c>
      <c r="K191" s="136" t="s">
        <v>11</v>
      </c>
    </row>
    <row r="192" spans="1:11" ht="18" customHeight="1" x14ac:dyDescent="0.4">
      <c r="B192" s="31" t="s">
        <v>83</v>
      </c>
      <c r="C192" s="15" t="s">
        <v>84</v>
      </c>
      <c r="D192" s="15"/>
      <c r="E192" s="32"/>
      <c r="F192" s="111"/>
      <c r="G192" s="115"/>
      <c r="H192" s="116"/>
      <c r="I192" s="117"/>
      <c r="J192" s="103"/>
      <c r="K192" s="137"/>
    </row>
    <row r="193" spans="1:11" ht="18" customHeight="1" x14ac:dyDescent="0.4">
      <c r="B193" s="16">
        <v>3150</v>
      </c>
      <c r="C193" s="125" t="str">
        <f>_xlfn.XLOOKUP(B193,'H 4 aanwijzingen'!$A$19:$A$100,'H 4 aanwijzingen'!$B$19:$B$100,"",1)</f>
        <v>Te retourneren goederen</v>
      </c>
      <c r="D193" s="126"/>
      <c r="E193" s="127"/>
      <c r="F193" s="62"/>
      <c r="G193" s="128" t="s">
        <v>204</v>
      </c>
      <c r="H193" s="128"/>
      <c r="I193" s="128"/>
      <c r="J193" s="77"/>
      <c r="K193" s="72">
        <v>140</v>
      </c>
    </row>
    <row r="194" spans="1:11" ht="18" customHeight="1" x14ac:dyDescent="0.4">
      <c r="B194" s="16">
        <v>1600</v>
      </c>
      <c r="C194" s="125" t="str">
        <f>_xlfn.XLOOKUP(B194,'H 4 aanwijzingen'!$A$19:$A$100,'H 4 aanwijzingen'!$B$19:$B$100,"",1)</f>
        <v>Te verrekenen omzetbelasting</v>
      </c>
      <c r="D194" s="126"/>
      <c r="E194" s="127"/>
      <c r="F194" s="68"/>
      <c r="G194" s="118" t="s">
        <v>201</v>
      </c>
      <c r="H194" s="119"/>
      <c r="I194" s="120"/>
      <c r="J194" s="72"/>
      <c r="K194" s="72">
        <v>29.82</v>
      </c>
    </row>
    <row r="195" spans="1:11" ht="18" customHeight="1" x14ac:dyDescent="0.4">
      <c r="B195" s="16">
        <v>1400</v>
      </c>
      <c r="C195" s="125" t="str">
        <f>_xlfn.XLOOKUP(B195,'H 4 aanwijzingen'!$A$19:$A$100,'H 4 aanwijzingen'!$B$19:$B$100,"",1)</f>
        <v>Crediteuren</v>
      </c>
      <c r="D195" s="126"/>
      <c r="E195" s="127"/>
      <c r="F195" s="68">
        <v>14012</v>
      </c>
      <c r="G195" s="118">
        <v>22079</v>
      </c>
      <c r="H195" s="119"/>
      <c r="I195" s="120"/>
      <c r="J195" s="72">
        <v>171.82</v>
      </c>
      <c r="K195" s="72"/>
    </row>
    <row r="196" spans="1:11" ht="18" customHeight="1" x14ac:dyDescent="0.4">
      <c r="B196" s="16">
        <v>3300</v>
      </c>
      <c r="C196" s="125" t="str">
        <f>_xlfn.XLOOKUP(B196,'H 4 aanwijzingen'!$A$19:$A$100,'H 4 aanwijzingen'!$B$19:$B$100,"",1)</f>
        <v>Prijsverschillen bij inkoop</v>
      </c>
      <c r="D196" s="126"/>
      <c r="E196" s="127"/>
      <c r="F196" s="68"/>
      <c r="G196" s="118" t="s">
        <v>201</v>
      </c>
      <c r="H196" s="119"/>
      <c r="I196" s="120"/>
      <c r="J196" s="72"/>
      <c r="K196" s="72">
        <v>2</v>
      </c>
    </row>
    <row r="197" spans="1:11" ht="18" customHeight="1" x14ac:dyDescent="0.4">
      <c r="B197" s="16"/>
      <c r="C197" s="125" t="str">
        <f>_xlfn.XLOOKUP(B197,'H 4 aanwijzingen'!$A$19:$A$100,'H 4 aanwijzingen'!$B$19:$B$100,"",1)</f>
        <v/>
      </c>
      <c r="D197" s="126"/>
      <c r="E197" s="127"/>
      <c r="F197" s="17"/>
      <c r="G197" s="130"/>
      <c r="H197" s="131"/>
      <c r="I197" s="132"/>
      <c r="J197" s="18"/>
      <c r="K197" s="19"/>
    </row>
    <row r="198" spans="1:11" ht="18" customHeight="1" x14ac:dyDescent="0.4">
      <c r="B198" s="23"/>
      <c r="C198" s="24"/>
      <c r="D198" s="24"/>
      <c r="E198" s="24"/>
      <c r="F198" s="25"/>
      <c r="G198" s="30"/>
      <c r="H198" s="30"/>
      <c r="I198" s="30"/>
      <c r="J198" s="21"/>
      <c r="K198" s="29"/>
    </row>
    <row r="199" spans="1:11" ht="18" customHeight="1" x14ac:dyDescent="0.4">
      <c r="A199" s="2" t="s">
        <v>14</v>
      </c>
      <c r="B199" s="2" t="s">
        <v>254</v>
      </c>
      <c r="C199" s="12"/>
      <c r="D199" s="12"/>
      <c r="E199" s="45"/>
      <c r="F199" s="45"/>
      <c r="G199" s="26"/>
      <c r="H199" s="26"/>
      <c r="I199" s="26"/>
      <c r="J199" s="46"/>
      <c r="K199" s="46"/>
    </row>
    <row r="200" spans="1:11" ht="18" customHeight="1" x14ac:dyDescent="0.4">
      <c r="B200" s="98" t="s">
        <v>19</v>
      </c>
      <c r="C200" s="99"/>
      <c r="D200" s="99"/>
      <c r="E200" s="99"/>
      <c r="F200" s="99"/>
      <c r="G200" s="100"/>
      <c r="H200" s="100"/>
      <c r="I200" s="100"/>
      <c r="J200" s="100"/>
      <c r="K200" s="22" t="s">
        <v>20</v>
      </c>
    </row>
    <row r="201" spans="1:11" ht="18" customHeight="1" x14ac:dyDescent="0.4">
      <c r="B201" s="107" t="s">
        <v>21</v>
      </c>
      <c r="C201" s="108"/>
      <c r="D201" s="108"/>
      <c r="E201" s="109"/>
      <c r="F201" s="110" t="s">
        <v>17</v>
      </c>
      <c r="G201" s="112" t="s">
        <v>6</v>
      </c>
      <c r="H201" s="113"/>
      <c r="I201" s="114"/>
      <c r="J201" s="102" t="s">
        <v>10</v>
      </c>
      <c r="K201" s="136" t="s">
        <v>11</v>
      </c>
    </row>
    <row r="202" spans="1:11" ht="18" customHeight="1" x14ac:dyDescent="0.4">
      <c r="B202" s="31" t="s">
        <v>83</v>
      </c>
      <c r="C202" s="15" t="s">
        <v>84</v>
      </c>
      <c r="D202" s="15"/>
      <c r="E202" s="32"/>
      <c r="F202" s="111"/>
      <c r="G202" s="115"/>
      <c r="H202" s="116"/>
      <c r="I202" s="117"/>
      <c r="J202" s="103"/>
      <c r="K202" s="137"/>
    </row>
    <row r="203" spans="1:11" ht="18" customHeight="1" x14ac:dyDescent="0.4">
      <c r="B203" s="16">
        <v>3150</v>
      </c>
      <c r="C203" s="125" t="str">
        <f>_xlfn.XLOOKUP(B203,'H 4 aanwijzingen'!$A$19:$A$100,'H 4 aanwijzingen'!$B$19:$B$100,"",1)</f>
        <v>Te retourneren goederen</v>
      </c>
      <c r="D203" s="126"/>
      <c r="E203" s="127"/>
      <c r="F203" s="62"/>
      <c r="G203" s="128" t="s">
        <v>204</v>
      </c>
      <c r="H203" s="128"/>
      <c r="I203" s="128"/>
      <c r="J203" s="72">
        <v>140</v>
      </c>
      <c r="K203" s="72"/>
    </row>
    <row r="204" spans="1:11" ht="18" customHeight="1" x14ac:dyDescent="0.4">
      <c r="B204" s="16">
        <v>3000</v>
      </c>
      <c r="C204" s="125" t="str">
        <f>_xlfn.XLOOKUP(B204,'H 4 aanwijzingen'!$A$19:$A$100,'H 4 aanwijzingen'!$B$19:$B$100,"",1)</f>
        <v>Voorraad goederen</v>
      </c>
      <c r="D204" s="126"/>
      <c r="E204" s="127"/>
      <c r="F204" s="68">
        <v>30020</v>
      </c>
      <c r="G204" s="97" t="s">
        <v>205</v>
      </c>
      <c r="H204" s="97"/>
      <c r="I204" s="97"/>
      <c r="J204" s="72"/>
      <c r="K204" s="72">
        <v>140</v>
      </c>
    </row>
    <row r="205" spans="1:11" ht="18" customHeight="1" x14ac:dyDescent="0.4">
      <c r="B205" s="16"/>
      <c r="C205" s="125" t="str">
        <f>_xlfn.XLOOKUP(B205,'H 4 aanwijzingen'!$A$19:$A$100,'H 4 aanwijzingen'!$B$19:$B$100,"",1)</f>
        <v/>
      </c>
      <c r="D205" s="126"/>
      <c r="E205" s="127"/>
      <c r="F205" s="17"/>
      <c r="G205" s="130"/>
      <c r="H205" s="131"/>
      <c r="I205" s="132"/>
      <c r="J205" s="18"/>
      <c r="K205" s="19"/>
    </row>
    <row r="206" spans="1:11" ht="18" customHeight="1" x14ac:dyDescent="0.4">
      <c r="B206" s="23"/>
      <c r="C206" s="24"/>
      <c r="D206" s="24"/>
      <c r="E206" s="24"/>
      <c r="F206" s="25"/>
      <c r="G206" s="30"/>
      <c r="H206" s="30"/>
      <c r="I206" s="30"/>
      <c r="J206" s="21"/>
      <c r="K206" s="29"/>
    </row>
    <row r="207" spans="1:11" ht="18" customHeight="1" x14ac:dyDescent="0.4">
      <c r="A207" s="2" t="s">
        <v>121</v>
      </c>
      <c r="B207" s="2" t="s">
        <v>141</v>
      </c>
      <c r="C207" s="12"/>
      <c r="D207" s="12"/>
      <c r="E207" s="45"/>
      <c r="F207" s="45"/>
      <c r="G207" s="26"/>
      <c r="H207" s="26"/>
      <c r="I207" s="26"/>
      <c r="J207" s="46"/>
      <c r="K207" s="46"/>
    </row>
    <row r="208" spans="1:11" ht="18" customHeight="1" x14ac:dyDescent="0.4">
      <c r="B208" s="98" t="s">
        <v>19</v>
      </c>
      <c r="C208" s="99"/>
      <c r="D208" s="99"/>
      <c r="E208" s="99"/>
      <c r="F208" s="99"/>
      <c r="G208" s="100"/>
      <c r="H208" s="100"/>
      <c r="I208" s="100"/>
      <c r="J208" s="100"/>
      <c r="K208" s="22" t="s">
        <v>20</v>
      </c>
    </row>
    <row r="209" spans="2:11" ht="18" customHeight="1" x14ac:dyDescent="0.4">
      <c r="B209" s="107" t="s">
        <v>21</v>
      </c>
      <c r="C209" s="108"/>
      <c r="D209" s="108"/>
      <c r="E209" s="109"/>
      <c r="F209" s="110" t="s">
        <v>17</v>
      </c>
      <c r="G209" s="112" t="s">
        <v>6</v>
      </c>
      <c r="H209" s="113"/>
      <c r="I209" s="114"/>
      <c r="J209" s="102" t="s">
        <v>10</v>
      </c>
      <c r="K209" s="136" t="s">
        <v>11</v>
      </c>
    </row>
    <row r="210" spans="2:11" ht="18" customHeight="1" x14ac:dyDescent="0.4">
      <c r="B210" s="31" t="s">
        <v>83</v>
      </c>
      <c r="C210" s="15" t="s">
        <v>84</v>
      </c>
      <c r="D210" s="15"/>
      <c r="E210" s="32"/>
      <c r="F210" s="111"/>
      <c r="G210" s="115"/>
      <c r="H210" s="116"/>
      <c r="I210" s="117"/>
      <c r="J210" s="103"/>
      <c r="K210" s="137"/>
    </row>
    <row r="211" spans="2:11" ht="18" customHeight="1" x14ac:dyDescent="0.4">
      <c r="B211" s="16">
        <v>1400</v>
      </c>
      <c r="C211" s="125" t="str">
        <f>_xlfn.XLOOKUP(B211,'H 4 aanwijzingen'!$A$19:$A$100,'H 4 aanwijzingen'!$B$19:$B$100,"",1)</f>
        <v>Crediteuren</v>
      </c>
      <c r="D211" s="126"/>
      <c r="E211" s="127"/>
      <c r="F211" s="62">
        <v>14012</v>
      </c>
      <c r="G211" s="133">
        <v>22076</v>
      </c>
      <c r="H211" s="134"/>
      <c r="I211" s="135"/>
      <c r="J211" s="72">
        <v>7865</v>
      </c>
      <c r="K211" s="72"/>
    </row>
    <row r="212" spans="2:11" ht="18" customHeight="1" x14ac:dyDescent="0.4">
      <c r="B212" s="16">
        <v>7400</v>
      </c>
      <c r="C212" s="125" t="str">
        <f>_xlfn.XLOOKUP(B212,'H 4 aanwijzingen'!$A$19:$A$100,'H 4 aanwijzingen'!$B$19:$B$100,"",1)</f>
        <v>Ontvangen betalingskortingen</v>
      </c>
      <c r="D212" s="126"/>
      <c r="E212" s="127"/>
      <c r="F212" s="62"/>
      <c r="G212" s="133" t="s">
        <v>206</v>
      </c>
      <c r="H212" s="134"/>
      <c r="I212" s="135"/>
      <c r="J212" s="72"/>
      <c r="K212" s="72">
        <v>65</v>
      </c>
    </row>
    <row r="213" spans="2:11" ht="18" customHeight="1" x14ac:dyDescent="0.4">
      <c r="B213" s="16">
        <v>1050</v>
      </c>
      <c r="C213" s="125" t="str">
        <f>_xlfn.XLOOKUP(B213,'H 4 aanwijzingen'!$A$19:$A$100,'H 4 aanwijzingen'!$B$19:$B$100,"",1)</f>
        <v>Rabobank</v>
      </c>
      <c r="D213" s="126"/>
      <c r="E213" s="127"/>
      <c r="F213" s="68"/>
      <c r="G213" s="118" t="s">
        <v>206</v>
      </c>
      <c r="H213" s="119"/>
      <c r="I213" s="120"/>
      <c r="J213" s="72"/>
      <c r="K213" s="72">
        <v>7800</v>
      </c>
    </row>
    <row r="214" spans="2:11" ht="18" customHeight="1" x14ac:dyDescent="0.4">
      <c r="B214" s="16">
        <v>1400</v>
      </c>
      <c r="C214" s="125" t="str">
        <f>_xlfn.XLOOKUP(B214,'H 4 aanwijzingen'!$A$19:$A$100,'H 4 aanwijzingen'!$B$19:$B$100,"",1)</f>
        <v>Crediteuren</v>
      </c>
      <c r="D214" s="126"/>
      <c r="E214" s="127"/>
      <c r="F214" s="68">
        <v>14012</v>
      </c>
      <c r="G214" s="118">
        <v>22079</v>
      </c>
      <c r="H214" s="119"/>
      <c r="I214" s="120"/>
      <c r="J214" s="76"/>
      <c r="K214" s="72">
        <v>171.82</v>
      </c>
    </row>
    <row r="215" spans="2:11" ht="18" customHeight="1" x14ac:dyDescent="0.4">
      <c r="B215" s="16">
        <v>7400</v>
      </c>
      <c r="C215" s="125" t="str">
        <f>_xlfn.XLOOKUP(B215,'H 4 aanwijzingen'!$A$19:$A$100,'H 4 aanwijzingen'!$B$19:$B$100,"",1)</f>
        <v>Ontvangen betalingskortingen</v>
      </c>
      <c r="D215" s="126"/>
      <c r="E215" s="127"/>
      <c r="F215" s="68"/>
      <c r="G215" s="79" t="s">
        <v>207</v>
      </c>
      <c r="H215" s="80"/>
      <c r="I215" s="81"/>
      <c r="J215" s="72">
        <v>1.42</v>
      </c>
      <c r="K215" s="72"/>
    </row>
    <row r="216" spans="2:11" ht="18" customHeight="1" x14ac:dyDescent="0.4">
      <c r="B216" s="16">
        <v>1050</v>
      </c>
      <c r="C216" s="125" t="str">
        <f>_xlfn.XLOOKUP(B216,'H 4 aanwijzingen'!$A$19:$A$100,'H 4 aanwijzingen'!$B$19:$B$100,"",1)</f>
        <v>Rabobank</v>
      </c>
      <c r="D216" s="126"/>
      <c r="E216" s="127"/>
      <c r="F216" s="68"/>
      <c r="G216" s="118" t="s">
        <v>207</v>
      </c>
      <c r="H216" s="119"/>
      <c r="I216" s="120"/>
      <c r="J216" s="72">
        <v>170.4</v>
      </c>
      <c r="K216" s="72"/>
    </row>
    <row r="217" spans="2:11" ht="18" customHeight="1" x14ac:dyDescent="0.4">
      <c r="B217" s="16"/>
      <c r="C217" s="125" t="str">
        <f>_xlfn.XLOOKUP(B217,'H 4 aanwijzingen'!$A$19:$A$100,'H 4 aanwijzingen'!$B$19:$B$100,"",1)</f>
        <v/>
      </c>
      <c r="D217" s="126"/>
      <c r="E217" s="127"/>
      <c r="F217" s="17"/>
      <c r="G217" s="130"/>
      <c r="H217" s="131"/>
      <c r="I217" s="132"/>
      <c r="J217" s="18"/>
      <c r="K217" s="19"/>
    </row>
    <row r="218" spans="2:11" ht="18" customHeight="1" x14ac:dyDescent="0.4">
      <c r="B218" s="11"/>
      <c r="C218" s="12"/>
      <c r="D218" s="12"/>
      <c r="E218" s="45"/>
      <c r="F218" s="45"/>
      <c r="G218" s="26"/>
      <c r="H218" s="26"/>
      <c r="I218" s="26"/>
      <c r="J218" s="46"/>
      <c r="K218" s="46"/>
    </row>
    <row r="219" spans="2:11" ht="18" customHeight="1" x14ac:dyDescent="0.4">
      <c r="B219" s="11"/>
      <c r="C219" s="12"/>
      <c r="D219" s="12"/>
      <c r="E219" s="45"/>
      <c r="F219" s="45"/>
      <c r="G219" s="26"/>
      <c r="H219" s="26"/>
      <c r="I219" s="26"/>
      <c r="J219" s="46"/>
      <c r="K219" s="46"/>
    </row>
  </sheetData>
  <mergeCells count="312">
    <mergeCell ref="G216:I216"/>
    <mergeCell ref="C211:E211"/>
    <mergeCell ref="C212:E212"/>
    <mergeCell ref="C213:E213"/>
    <mergeCell ref="C214:E214"/>
    <mergeCell ref="G214:I214"/>
    <mergeCell ref="C217:E217"/>
    <mergeCell ref="G217:I217"/>
    <mergeCell ref="C215:E215"/>
    <mergeCell ref="C216:E216"/>
    <mergeCell ref="G213:I213"/>
    <mergeCell ref="C203:E203"/>
    <mergeCell ref="C204:E204"/>
    <mergeCell ref="C205:E205"/>
    <mergeCell ref="G205:I205"/>
    <mergeCell ref="B209:E209"/>
    <mergeCell ref="F209:F210"/>
    <mergeCell ref="G209:I210"/>
    <mergeCell ref="J209:J210"/>
    <mergeCell ref="K209:K210"/>
    <mergeCell ref="C197:E197"/>
    <mergeCell ref="G197:I197"/>
    <mergeCell ref="B201:E201"/>
    <mergeCell ref="F201:F202"/>
    <mergeCell ref="G201:I202"/>
    <mergeCell ref="J201:J202"/>
    <mergeCell ref="K191:K192"/>
    <mergeCell ref="C193:E193"/>
    <mergeCell ref="C194:E194"/>
    <mergeCell ref="G194:I194"/>
    <mergeCell ref="C195:E195"/>
    <mergeCell ref="C196:E196"/>
    <mergeCell ref="J191:J192"/>
    <mergeCell ref="K201:K202"/>
    <mergeCell ref="K181:K182"/>
    <mergeCell ref="C183:E183"/>
    <mergeCell ref="C184:E184"/>
    <mergeCell ref="C185:E185"/>
    <mergeCell ref="C186:E186"/>
    <mergeCell ref="C187:E187"/>
    <mergeCell ref="G187:I187"/>
    <mergeCell ref="K170:K171"/>
    <mergeCell ref="C172:E172"/>
    <mergeCell ref="C173:E173"/>
    <mergeCell ref="C174:E174"/>
    <mergeCell ref="G174:I174"/>
    <mergeCell ref="C175:E175"/>
    <mergeCell ref="G183:I183"/>
    <mergeCell ref="G184:I184"/>
    <mergeCell ref="G185:I185"/>
    <mergeCell ref="G186:I186"/>
    <mergeCell ref="K158:K159"/>
    <mergeCell ref="C160:E160"/>
    <mergeCell ref="C161:E161"/>
    <mergeCell ref="C162:E162"/>
    <mergeCell ref="C163:E163"/>
    <mergeCell ref="C164:E164"/>
    <mergeCell ref="G164:I164"/>
    <mergeCell ref="K149:K150"/>
    <mergeCell ref="C151:E151"/>
    <mergeCell ref="C152:E152"/>
    <mergeCell ref="C153:E153"/>
    <mergeCell ref="C154:E154"/>
    <mergeCell ref="G154:I154"/>
    <mergeCell ref="G161:I161"/>
    <mergeCell ref="G162:I162"/>
    <mergeCell ref="G163:I163"/>
    <mergeCell ref="K138:K139"/>
    <mergeCell ref="C140:E140"/>
    <mergeCell ref="C141:E141"/>
    <mergeCell ref="K119:K120"/>
    <mergeCell ref="C121:E121"/>
    <mergeCell ref="C122:E122"/>
    <mergeCell ref="C123:E123"/>
    <mergeCell ref="G123:I123"/>
    <mergeCell ref="B127:E127"/>
    <mergeCell ref="F127:F128"/>
    <mergeCell ref="G127:I128"/>
    <mergeCell ref="J127:J128"/>
    <mergeCell ref="K127:K128"/>
    <mergeCell ref="B125:K125"/>
    <mergeCell ref="B126:J126"/>
    <mergeCell ref="G129:I129"/>
    <mergeCell ref="G130:I130"/>
    <mergeCell ref="C129:E129"/>
    <mergeCell ref="C130:E130"/>
    <mergeCell ref="F138:F139"/>
    <mergeCell ref="G138:I139"/>
    <mergeCell ref="J138:J139"/>
    <mergeCell ref="J108:J109"/>
    <mergeCell ref="K108:K109"/>
    <mergeCell ref="C110:E110"/>
    <mergeCell ref="K98:K99"/>
    <mergeCell ref="C100:E100"/>
    <mergeCell ref="C101:E101"/>
    <mergeCell ref="C102:E102"/>
    <mergeCell ref="C103:E103"/>
    <mergeCell ref="C104:E104"/>
    <mergeCell ref="G104:I104"/>
    <mergeCell ref="G100:I100"/>
    <mergeCell ref="G101:I101"/>
    <mergeCell ref="G102:I102"/>
    <mergeCell ref="G103:I103"/>
    <mergeCell ref="B107:J107"/>
    <mergeCell ref="B108:E108"/>
    <mergeCell ref="F108:F109"/>
    <mergeCell ref="G108:I109"/>
    <mergeCell ref="C92:E92"/>
    <mergeCell ref="G92:I92"/>
    <mergeCell ref="B98:E98"/>
    <mergeCell ref="F98:F99"/>
    <mergeCell ref="G98:I99"/>
    <mergeCell ref="J98:J99"/>
    <mergeCell ref="G83:I83"/>
    <mergeCell ref="B87:E87"/>
    <mergeCell ref="F87:F88"/>
    <mergeCell ref="G87:I88"/>
    <mergeCell ref="J87:J88"/>
    <mergeCell ref="G90:I90"/>
    <mergeCell ref="G91:I91"/>
    <mergeCell ref="B97:J97"/>
    <mergeCell ref="C89:E89"/>
    <mergeCell ref="G89:I89"/>
    <mergeCell ref="C90:E90"/>
    <mergeCell ref="C91:E91"/>
    <mergeCell ref="C83:E83"/>
    <mergeCell ref="K87:K88"/>
    <mergeCell ref="J75:J76"/>
    <mergeCell ref="K75:K76"/>
    <mergeCell ref="C77:E77"/>
    <mergeCell ref="C78:E78"/>
    <mergeCell ref="C79:E79"/>
    <mergeCell ref="G79:I79"/>
    <mergeCell ref="C68:E68"/>
    <mergeCell ref="C69:E69"/>
    <mergeCell ref="G68:I68"/>
    <mergeCell ref="G69:I69"/>
    <mergeCell ref="C71:E71"/>
    <mergeCell ref="B75:E75"/>
    <mergeCell ref="F75:F76"/>
    <mergeCell ref="G75:I76"/>
    <mergeCell ref="G77:I77"/>
    <mergeCell ref="G78:I78"/>
    <mergeCell ref="G80:I80"/>
    <mergeCell ref="G81:I81"/>
    <mergeCell ref="G82:I82"/>
    <mergeCell ref="B86:J86"/>
    <mergeCell ref="C80:E80"/>
    <mergeCell ref="C81:E81"/>
    <mergeCell ref="C82:E82"/>
    <mergeCell ref="K52:K53"/>
    <mergeCell ref="C54:E54"/>
    <mergeCell ref="C55:E55"/>
    <mergeCell ref="C56:E56"/>
    <mergeCell ref="G56:I56"/>
    <mergeCell ref="B62:E62"/>
    <mergeCell ref="F62:F63"/>
    <mergeCell ref="G62:I63"/>
    <mergeCell ref="J62:J63"/>
    <mergeCell ref="K62:K63"/>
    <mergeCell ref="K43:K44"/>
    <mergeCell ref="C45:E45"/>
    <mergeCell ref="C46:E46"/>
    <mergeCell ref="C47:E47"/>
    <mergeCell ref="C48:E48"/>
    <mergeCell ref="G48:I48"/>
    <mergeCell ref="K33:K34"/>
    <mergeCell ref="C35:E35"/>
    <mergeCell ref="C36:E36"/>
    <mergeCell ref="C37:E37"/>
    <mergeCell ref="C38:E38"/>
    <mergeCell ref="C39:E39"/>
    <mergeCell ref="G39:I39"/>
    <mergeCell ref="G46:I46"/>
    <mergeCell ref="G47:I47"/>
    <mergeCell ref="G35:I35"/>
    <mergeCell ref="G36:I36"/>
    <mergeCell ref="G33:I34"/>
    <mergeCell ref="J33:J34"/>
    <mergeCell ref="K23:K24"/>
    <mergeCell ref="C25:E25"/>
    <mergeCell ref="C26:E26"/>
    <mergeCell ref="C27:E27"/>
    <mergeCell ref="C28:E28"/>
    <mergeCell ref="C29:E29"/>
    <mergeCell ref="G29:I29"/>
    <mergeCell ref="G211:I211"/>
    <mergeCell ref="G212:I212"/>
    <mergeCell ref="B23:E23"/>
    <mergeCell ref="F23:F24"/>
    <mergeCell ref="G23:I24"/>
    <mergeCell ref="B33:E33"/>
    <mergeCell ref="F33:F34"/>
    <mergeCell ref="G203:I203"/>
    <mergeCell ref="G204:I204"/>
    <mergeCell ref="B208:J208"/>
    <mergeCell ref="G193:I193"/>
    <mergeCell ref="G195:I195"/>
    <mergeCell ref="G196:I196"/>
    <mergeCell ref="B200:J200"/>
    <mergeCell ref="B191:E191"/>
    <mergeCell ref="F191:F192"/>
    <mergeCell ref="G191:I192"/>
    <mergeCell ref="B190:J190"/>
    <mergeCell ref="F181:F182"/>
    <mergeCell ref="G181:I182"/>
    <mergeCell ref="J181:J182"/>
    <mergeCell ref="G172:I172"/>
    <mergeCell ref="G173:I173"/>
    <mergeCell ref="G175:I175"/>
    <mergeCell ref="G176:I176"/>
    <mergeCell ref="B180:J180"/>
    <mergeCell ref="C176:E176"/>
    <mergeCell ref="C177:E177"/>
    <mergeCell ref="G177:I177"/>
    <mergeCell ref="B181:E181"/>
    <mergeCell ref="B169:J169"/>
    <mergeCell ref="B170:E170"/>
    <mergeCell ref="F170:F171"/>
    <mergeCell ref="G170:I171"/>
    <mergeCell ref="J170:J171"/>
    <mergeCell ref="G152:I152"/>
    <mergeCell ref="G153:I153"/>
    <mergeCell ref="B157:J157"/>
    <mergeCell ref="G160:I160"/>
    <mergeCell ref="B158:E158"/>
    <mergeCell ref="F158:F159"/>
    <mergeCell ref="G158:I159"/>
    <mergeCell ref="J158:J159"/>
    <mergeCell ref="B148:J148"/>
    <mergeCell ref="G151:I151"/>
    <mergeCell ref="B149:E149"/>
    <mergeCell ref="F149:F150"/>
    <mergeCell ref="G149:I150"/>
    <mergeCell ref="J149:J150"/>
    <mergeCell ref="G131:I131"/>
    <mergeCell ref="B137:J137"/>
    <mergeCell ref="G140:I140"/>
    <mergeCell ref="G141:I141"/>
    <mergeCell ref="C131:E131"/>
    <mergeCell ref="C132:E132"/>
    <mergeCell ref="G132:I132"/>
    <mergeCell ref="B138:E138"/>
    <mergeCell ref="C142:E142"/>
    <mergeCell ref="G142:I142"/>
    <mergeCell ref="C143:E143"/>
    <mergeCell ref="C144:E144"/>
    <mergeCell ref="C145:E145"/>
    <mergeCell ref="G145:I145"/>
    <mergeCell ref="G143:I143"/>
    <mergeCell ref="G144:I144"/>
    <mergeCell ref="B117:K117"/>
    <mergeCell ref="B118:J118"/>
    <mergeCell ref="G121:I121"/>
    <mergeCell ref="G122:I122"/>
    <mergeCell ref="B119:E119"/>
    <mergeCell ref="F119:F120"/>
    <mergeCell ref="G119:I120"/>
    <mergeCell ref="J119:J120"/>
    <mergeCell ref="G110:I110"/>
    <mergeCell ref="G111:I111"/>
    <mergeCell ref="G113:I113"/>
    <mergeCell ref="G114:I114"/>
    <mergeCell ref="C111:E111"/>
    <mergeCell ref="C112:E112"/>
    <mergeCell ref="G112:I112"/>
    <mergeCell ref="C113:E113"/>
    <mergeCell ref="C114:E114"/>
    <mergeCell ref="C115:E115"/>
    <mergeCell ref="G115:I115"/>
    <mergeCell ref="G66:I66"/>
    <mergeCell ref="G70:I70"/>
    <mergeCell ref="G71:I71"/>
    <mergeCell ref="B74:J74"/>
    <mergeCell ref="C66:E66"/>
    <mergeCell ref="C67:E67"/>
    <mergeCell ref="G67:I67"/>
    <mergeCell ref="C70:E70"/>
    <mergeCell ref="G55:I55"/>
    <mergeCell ref="B61:J61"/>
    <mergeCell ref="G64:I64"/>
    <mergeCell ref="G65:I65"/>
    <mergeCell ref="C64:E64"/>
    <mergeCell ref="C65:E65"/>
    <mergeCell ref="B51:J51"/>
    <mergeCell ref="G54:I54"/>
    <mergeCell ref="B52:E52"/>
    <mergeCell ref="F52:F53"/>
    <mergeCell ref="G52:I53"/>
    <mergeCell ref="J52:J53"/>
    <mergeCell ref="G37:I37"/>
    <mergeCell ref="G38:I38"/>
    <mergeCell ref="B42:J42"/>
    <mergeCell ref="G45:I45"/>
    <mergeCell ref="B43:E43"/>
    <mergeCell ref="F43:F44"/>
    <mergeCell ref="G43:I44"/>
    <mergeCell ref="J43:J44"/>
    <mergeCell ref="G28:I28"/>
    <mergeCell ref="B32:J32"/>
    <mergeCell ref="B22:J22"/>
    <mergeCell ref="G25:I25"/>
    <mergeCell ref="G26:I26"/>
    <mergeCell ref="G27:I27"/>
    <mergeCell ref="J23:J24"/>
    <mergeCell ref="D7:F7"/>
    <mergeCell ref="E9:F9"/>
    <mergeCell ref="I9:J9"/>
    <mergeCell ref="E10:F10"/>
    <mergeCell ref="I10:J10"/>
    <mergeCell ref="E11:F11"/>
    <mergeCell ref="I11:J11"/>
  </mergeCells>
  <pageMargins left="0.7" right="0.7" top="0.75" bottom="0.75" header="0.3" footer="0.3"/>
  <ignoredErrors>
    <ignoredError sqref="G10:G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C8F0E-4BD3-4BB5-9E90-34C5F2CB02F6}">
  <dimension ref="A1:M209"/>
  <sheetViews>
    <sheetView showGridLines="0" workbookViewId="0">
      <selection activeCell="P173" sqref="P173"/>
    </sheetView>
  </sheetViews>
  <sheetFormatPr defaultColWidth="8.86328125" defaultRowHeight="15" x14ac:dyDescent="0.4"/>
  <cols>
    <col min="1" max="1" width="2.86328125" style="2" customWidth="1"/>
    <col min="2" max="2" width="14.265625" style="4" customWidth="1"/>
    <col min="3" max="3" width="11.3984375" style="4" customWidth="1"/>
    <col min="4" max="5" width="11.265625" style="4" customWidth="1"/>
    <col min="6" max="6" width="10.59765625" style="4" customWidth="1"/>
    <col min="7" max="7" width="13" style="4" customWidth="1"/>
    <col min="8" max="8" width="11.73046875" style="4" customWidth="1"/>
    <col min="9" max="9" width="11.1328125" style="4" customWidth="1"/>
    <col min="10" max="10" width="12.73046875" style="4" customWidth="1"/>
    <col min="11" max="11" width="12.265625" style="4" customWidth="1"/>
    <col min="12" max="12" width="11.59765625" style="4" customWidth="1"/>
    <col min="13" max="13" width="10.73046875" style="4" customWidth="1"/>
    <col min="14" max="14" width="2.3984375" style="4" customWidth="1"/>
    <col min="15" max="16384" width="8.86328125" style="4"/>
  </cols>
  <sheetData>
    <row r="1" spans="1:13" x14ac:dyDescent="0.4">
      <c r="B1" s="1" t="s">
        <v>173</v>
      </c>
      <c r="D1" s="1" t="s">
        <v>150</v>
      </c>
      <c r="E1" s="1"/>
    </row>
    <row r="2" spans="1:13" x14ac:dyDescent="0.4">
      <c r="B2" s="1"/>
      <c r="D2" s="1"/>
      <c r="E2" s="1"/>
    </row>
    <row r="3" spans="1:13" x14ac:dyDescent="0.4">
      <c r="B3" s="1"/>
      <c r="D3" s="1"/>
      <c r="E3" s="1"/>
    </row>
    <row r="4" spans="1:13" ht="18" customHeight="1" x14ac:dyDescent="0.4">
      <c r="B4" s="1" t="s">
        <v>151</v>
      </c>
      <c r="C4" s="12"/>
      <c r="D4" s="12"/>
      <c r="E4" s="45"/>
      <c r="F4" s="45"/>
      <c r="G4" s="26"/>
      <c r="H4" s="26"/>
      <c r="I4" s="26"/>
      <c r="J4" s="46"/>
      <c r="K4" s="46"/>
    </row>
    <row r="5" spans="1:13" x14ac:dyDescent="0.4">
      <c r="A5" s="2" t="s">
        <v>12</v>
      </c>
      <c r="B5" s="2" t="s">
        <v>152</v>
      </c>
    </row>
    <row r="6" spans="1:13" ht="10.9" customHeight="1" x14ac:dyDescent="0.5">
      <c r="A6" s="3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</row>
    <row r="7" spans="1:13" ht="15.75" x14ac:dyDescent="0.5">
      <c r="A7" s="3"/>
      <c r="B7" s="50" t="s">
        <v>153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49"/>
    </row>
    <row r="8" spans="1:13" ht="10.9" customHeight="1" x14ac:dyDescent="0.5">
      <c r="A8" s="3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</row>
    <row r="9" spans="1:13" ht="18" customHeight="1" x14ac:dyDescent="0.5">
      <c r="A9" s="3"/>
      <c r="B9" s="52" t="s">
        <v>154</v>
      </c>
      <c r="C9" s="68">
        <v>11239</v>
      </c>
      <c r="D9" s="138" t="s">
        <v>208</v>
      </c>
      <c r="E9" s="138"/>
      <c r="F9" s="138"/>
      <c r="G9" s="51"/>
      <c r="H9" s="51"/>
      <c r="I9" s="51"/>
      <c r="J9" s="51"/>
      <c r="K9" s="51"/>
      <c r="L9" s="51"/>
      <c r="M9" s="49"/>
    </row>
    <row r="10" spans="1:13" ht="10.9" customHeight="1" x14ac:dyDescent="0.5">
      <c r="A10" s="3"/>
      <c r="B10" s="48"/>
      <c r="C10" s="48"/>
      <c r="D10" s="48"/>
      <c r="E10" s="48"/>
      <c r="F10" s="48"/>
      <c r="G10" s="48"/>
      <c r="H10" s="48"/>
      <c r="I10" s="48"/>
      <c r="J10" s="51"/>
      <c r="K10" s="51"/>
      <c r="L10" s="48"/>
      <c r="M10" s="49"/>
    </row>
    <row r="11" spans="1:13" ht="18" customHeight="1" x14ac:dyDescent="0.5">
      <c r="A11" s="3"/>
      <c r="B11" s="52" t="s">
        <v>0</v>
      </c>
      <c r="C11" s="52"/>
      <c r="D11" s="53">
        <v>60</v>
      </c>
      <c r="E11" s="51"/>
      <c r="F11" s="139" t="s">
        <v>18</v>
      </c>
      <c r="G11" s="140"/>
      <c r="H11" s="65" t="s">
        <v>176</v>
      </c>
      <c r="I11" s="51"/>
      <c r="J11" s="51"/>
      <c r="K11" s="51"/>
      <c r="L11" s="54"/>
    </row>
    <row r="12" spans="1:13" ht="18" customHeight="1" x14ac:dyDescent="0.5">
      <c r="A12" s="3"/>
      <c r="B12" s="52" t="s">
        <v>155</v>
      </c>
      <c r="C12" s="52"/>
      <c r="D12" s="53" t="s">
        <v>256</v>
      </c>
      <c r="E12" s="51"/>
      <c r="F12" s="52" t="s">
        <v>5</v>
      </c>
      <c r="G12" s="52"/>
      <c r="H12" s="68" t="s">
        <v>177</v>
      </c>
      <c r="I12" s="51"/>
      <c r="J12" s="51"/>
      <c r="K12" s="51"/>
      <c r="L12" s="54"/>
    </row>
    <row r="13" spans="1:13" ht="18" customHeight="1" x14ac:dyDescent="0.5">
      <c r="A13" s="3"/>
      <c r="B13" s="52" t="s">
        <v>1</v>
      </c>
      <c r="C13" s="52"/>
      <c r="D13" s="64">
        <v>45360</v>
      </c>
      <c r="E13" s="51"/>
      <c r="F13" s="52" t="s">
        <v>156</v>
      </c>
      <c r="G13" s="52"/>
      <c r="H13" s="85">
        <f>J18+J19+K18+K19</f>
        <v>3920.4</v>
      </c>
      <c r="I13" s="51" t="s">
        <v>8</v>
      </c>
      <c r="J13" s="51"/>
      <c r="K13" s="51"/>
      <c r="L13" s="54"/>
    </row>
    <row r="14" spans="1:13" ht="10.9" customHeight="1" x14ac:dyDescent="0.5">
      <c r="A14" s="3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54"/>
    </row>
    <row r="15" spans="1:13" ht="15.75" x14ac:dyDescent="0.5">
      <c r="A15" s="3"/>
      <c r="B15" s="55" t="s">
        <v>9</v>
      </c>
      <c r="C15" s="48"/>
      <c r="D15" s="48"/>
      <c r="E15" s="48"/>
      <c r="F15" s="48"/>
      <c r="G15" s="48"/>
      <c r="H15" s="48"/>
      <c r="I15" s="48"/>
      <c r="J15" s="48"/>
      <c r="K15" s="48"/>
      <c r="L15" s="54"/>
    </row>
    <row r="16" spans="1:13" ht="10.9" customHeight="1" x14ac:dyDescent="0.5">
      <c r="A16" s="3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54"/>
    </row>
    <row r="17" spans="1:13" ht="31.5" x14ac:dyDescent="0.5">
      <c r="A17" s="36"/>
      <c r="B17" s="56" t="s">
        <v>118</v>
      </c>
      <c r="C17" s="56" t="s">
        <v>2</v>
      </c>
      <c r="D17" s="56" t="s">
        <v>119</v>
      </c>
      <c r="E17" s="56" t="s">
        <v>136</v>
      </c>
      <c r="F17" s="56" t="s">
        <v>120</v>
      </c>
      <c r="G17" s="56" t="s">
        <v>3</v>
      </c>
      <c r="H17" s="56" t="s">
        <v>15</v>
      </c>
      <c r="I17" s="56" t="s">
        <v>85</v>
      </c>
      <c r="J17" s="56" t="s">
        <v>7</v>
      </c>
      <c r="K17" s="56" t="s">
        <v>4</v>
      </c>
      <c r="L17" s="54"/>
    </row>
    <row r="18" spans="1:13" ht="18" customHeight="1" x14ac:dyDescent="0.5">
      <c r="A18" s="3"/>
      <c r="B18" s="82">
        <v>30020</v>
      </c>
      <c r="C18" s="82">
        <v>8400</v>
      </c>
      <c r="D18" s="82">
        <v>8</v>
      </c>
      <c r="E18" s="83">
        <v>0.1</v>
      </c>
      <c r="F18" s="84">
        <v>270</v>
      </c>
      <c r="G18" s="82">
        <v>1</v>
      </c>
      <c r="H18" s="83">
        <v>0.21</v>
      </c>
      <c r="I18" s="82" t="s">
        <v>178</v>
      </c>
      <c r="J18" s="84">
        <f>D18*F18</f>
        <v>2160</v>
      </c>
      <c r="K18" s="84">
        <f>H18*J18</f>
        <v>453.59999999999997</v>
      </c>
      <c r="L18" s="54"/>
    </row>
    <row r="19" spans="1:13" ht="18" customHeight="1" x14ac:dyDescent="0.5">
      <c r="A19" s="3"/>
      <c r="B19" s="82">
        <v>30021</v>
      </c>
      <c r="C19" s="82">
        <v>8400</v>
      </c>
      <c r="D19" s="82">
        <v>6</v>
      </c>
      <c r="E19" s="83">
        <v>0.1</v>
      </c>
      <c r="F19" s="84">
        <v>180</v>
      </c>
      <c r="G19" s="82">
        <v>1</v>
      </c>
      <c r="H19" s="83">
        <v>0.21</v>
      </c>
      <c r="I19" s="82" t="s">
        <v>178</v>
      </c>
      <c r="J19" s="84">
        <f>D19*F19</f>
        <v>1080</v>
      </c>
      <c r="K19" s="84">
        <f>H19*J19</f>
        <v>226.79999999999998</v>
      </c>
      <c r="L19" s="54"/>
    </row>
    <row r="20" spans="1:13" ht="18" customHeight="1" x14ac:dyDescent="0.5">
      <c r="A20" s="3"/>
      <c r="B20" s="57"/>
      <c r="C20" s="57"/>
      <c r="D20" s="57"/>
      <c r="E20" s="58"/>
      <c r="F20" s="59"/>
      <c r="G20" s="57"/>
      <c r="H20" s="58"/>
      <c r="I20" s="57"/>
      <c r="J20" s="59"/>
      <c r="K20" s="59"/>
      <c r="L20" s="54"/>
    </row>
    <row r="21" spans="1:13" ht="10.9" customHeight="1" x14ac:dyDescent="0.5">
      <c r="A21" s="3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</row>
    <row r="22" spans="1:13" ht="15" customHeight="1" x14ac:dyDescent="0.5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49"/>
    </row>
    <row r="23" spans="1:13" ht="18" customHeight="1" x14ac:dyDescent="0.5">
      <c r="A23" s="2" t="s">
        <v>16</v>
      </c>
      <c r="B23" s="2" t="s">
        <v>157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49"/>
    </row>
    <row r="24" spans="1:13" ht="18" customHeight="1" x14ac:dyDescent="0.5">
      <c r="B24" s="98" t="s">
        <v>19</v>
      </c>
      <c r="C24" s="99"/>
      <c r="D24" s="99"/>
      <c r="E24" s="99"/>
      <c r="F24" s="99"/>
      <c r="G24" s="100"/>
      <c r="H24" s="100"/>
      <c r="I24" s="100"/>
      <c r="J24" s="100"/>
      <c r="K24" s="22" t="s">
        <v>20</v>
      </c>
      <c r="L24" s="60"/>
      <c r="M24" s="49"/>
    </row>
    <row r="25" spans="1:13" ht="18" customHeight="1" x14ac:dyDescent="0.5">
      <c r="B25" s="107" t="s">
        <v>21</v>
      </c>
      <c r="C25" s="108"/>
      <c r="D25" s="108"/>
      <c r="E25" s="109"/>
      <c r="F25" s="110" t="s">
        <v>17</v>
      </c>
      <c r="G25" s="112" t="s">
        <v>6</v>
      </c>
      <c r="H25" s="113"/>
      <c r="I25" s="114"/>
      <c r="J25" s="102" t="s">
        <v>10</v>
      </c>
      <c r="K25" s="136" t="s">
        <v>11</v>
      </c>
      <c r="L25" s="60"/>
      <c r="M25" s="49"/>
    </row>
    <row r="26" spans="1:13" ht="18" customHeight="1" x14ac:dyDescent="0.5">
      <c r="B26" s="31" t="s">
        <v>83</v>
      </c>
      <c r="C26" s="15" t="s">
        <v>84</v>
      </c>
      <c r="D26" s="15"/>
      <c r="E26" s="32"/>
      <c r="F26" s="111"/>
      <c r="G26" s="115"/>
      <c r="H26" s="116"/>
      <c r="I26" s="117"/>
      <c r="J26" s="103"/>
      <c r="K26" s="137"/>
      <c r="L26" s="60"/>
      <c r="M26" s="49"/>
    </row>
    <row r="27" spans="1:13" ht="18" customHeight="1" x14ac:dyDescent="0.5">
      <c r="B27" s="16">
        <v>1100</v>
      </c>
      <c r="C27" s="125" t="str">
        <f>_xlfn.XLOOKUP(B27,'H 4 aanwijzingen'!$A$19:$A$97,'H 4 aanwijzingen'!$B$19:$B$97,"",1)</f>
        <v>Debiteuren</v>
      </c>
      <c r="D27" s="126"/>
      <c r="E27" s="127"/>
      <c r="F27" s="17">
        <v>11239</v>
      </c>
      <c r="G27" s="97" t="s">
        <v>177</v>
      </c>
      <c r="H27" s="97"/>
      <c r="I27" s="97"/>
      <c r="J27" s="72">
        <v>3920.4</v>
      </c>
      <c r="K27" s="19"/>
      <c r="L27" s="60"/>
      <c r="M27" s="49"/>
    </row>
    <row r="28" spans="1:13" ht="18" customHeight="1" x14ac:dyDescent="0.5">
      <c r="B28" s="16">
        <v>8200</v>
      </c>
      <c r="C28" s="125" t="str">
        <f>_xlfn.XLOOKUP(B28,'H 4 aanwijzingen'!$A$19:$A$97,'H 4 aanwijzingen'!$B$19:$B$97,"",1)</f>
        <v>Verstrekte kortingen en rabatten</v>
      </c>
      <c r="D28" s="126"/>
      <c r="E28" s="127"/>
      <c r="F28" s="17"/>
      <c r="G28" s="128" t="s">
        <v>208</v>
      </c>
      <c r="H28" s="128"/>
      <c r="I28" s="128"/>
      <c r="J28" s="72">
        <v>360</v>
      </c>
      <c r="K28" s="19"/>
      <c r="L28" s="60"/>
      <c r="M28" s="49"/>
    </row>
    <row r="29" spans="1:13" ht="18" customHeight="1" x14ac:dyDescent="0.5">
      <c r="B29" s="16">
        <v>8400</v>
      </c>
      <c r="C29" s="125" t="str">
        <f>_xlfn.XLOOKUP(B29,'H 4 aanwijzingen'!$A$19:$A$97,'H 4 aanwijzingen'!$B$19:$B$97,"",1)</f>
        <v>Omzet hoog tarief omzetbelasting</v>
      </c>
      <c r="D29" s="126"/>
      <c r="E29" s="127"/>
      <c r="F29" s="17"/>
      <c r="G29" s="97" t="s">
        <v>208</v>
      </c>
      <c r="H29" s="97"/>
      <c r="I29" s="97"/>
      <c r="J29" s="18"/>
      <c r="K29" s="72">
        <v>2400</v>
      </c>
      <c r="L29" s="60"/>
      <c r="M29" s="49"/>
    </row>
    <row r="30" spans="1:13" ht="18" customHeight="1" x14ac:dyDescent="0.5">
      <c r="B30" s="16">
        <v>8400</v>
      </c>
      <c r="C30" s="125" t="str">
        <f>_xlfn.XLOOKUP(B30,'H 4 aanwijzingen'!$A$19:$A$97,'H 4 aanwijzingen'!$B$19:$B$97,"",1)</f>
        <v>Omzet hoog tarief omzetbelasting</v>
      </c>
      <c r="D30" s="126"/>
      <c r="E30" s="127"/>
      <c r="F30" s="17"/>
      <c r="G30" s="97" t="s">
        <v>208</v>
      </c>
      <c r="H30" s="97"/>
      <c r="I30" s="97"/>
      <c r="J30" s="18"/>
      <c r="K30" s="72">
        <v>1200</v>
      </c>
      <c r="L30" s="60"/>
      <c r="M30" s="49"/>
    </row>
    <row r="31" spans="1:13" ht="18" customHeight="1" x14ac:dyDescent="0.5">
      <c r="B31" s="16">
        <v>1650</v>
      </c>
      <c r="C31" s="125" t="str">
        <f>_xlfn.XLOOKUP(B31,'H 4 aanwijzingen'!$A$19:$A$97,'H 4 aanwijzingen'!$B$19:$B$97,"",1)</f>
        <v>Verschuldigde omzetbelasting hoog</v>
      </c>
      <c r="D31" s="126"/>
      <c r="E31" s="127"/>
      <c r="F31" s="17"/>
      <c r="G31" s="97" t="s">
        <v>208</v>
      </c>
      <c r="H31" s="97"/>
      <c r="I31" s="97"/>
      <c r="J31" s="18"/>
      <c r="K31" s="72">
        <v>680.4</v>
      </c>
      <c r="L31" s="60"/>
      <c r="M31" s="49"/>
    </row>
    <row r="32" spans="1:13" ht="18" customHeight="1" x14ac:dyDescent="0.5">
      <c r="B32" s="16">
        <v>7000</v>
      </c>
      <c r="C32" s="125" t="str">
        <f>_xlfn.XLOOKUP(B32,'H 4 aanwijzingen'!$A$19:$A$97,'H 4 aanwijzingen'!$B$19:$B$97,"",1)</f>
        <v>Inkoopwaarde van de omzet</v>
      </c>
      <c r="D32" s="126"/>
      <c r="E32" s="127"/>
      <c r="F32" s="68"/>
      <c r="G32" s="97" t="s">
        <v>208</v>
      </c>
      <c r="H32" s="97"/>
      <c r="I32" s="97"/>
      <c r="J32" s="72">
        <v>1920</v>
      </c>
      <c r="K32" s="72"/>
      <c r="L32" s="60"/>
      <c r="M32" s="49"/>
    </row>
    <row r="33" spans="1:13" ht="18" customHeight="1" x14ac:dyDescent="0.5">
      <c r="B33" s="16">
        <v>3200</v>
      </c>
      <c r="C33" s="125" t="str">
        <f>_xlfn.XLOOKUP(B33,'H 4 aanwijzingen'!$A$19:$A$97,'H 4 aanwijzingen'!$B$19:$B$97,"",1)</f>
        <v>Nog te verzenden goederen</v>
      </c>
      <c r="D33" s="126"/>
      <c r="E33" s="127"/>
      <c r="F33" s="68"/>
      <c r="G33" s="97" t="s">
        <v>209</v>
      </c>
      <c r="H33" s="97"/>
      <c r="I33" s="97"/>
      <c r="J33" s="72"/>
      <c r="K33" s="72">
        <v>1440</v>
      </c>
      <c r="L33" s="60"/>
      <c r="M33" s="49"/>
    </row>
    <row r="34" spans="1:13" ht="18" customHeight="1" x14ac:dyDescent="0.5">
      <c r="B34" s="16">
        <v>3200</v>
      </c>
      <c r="C34" s="125" t="str">
        <f>_xlfn.XLOOKUP(B34,'H 4 aanwijzingen'!$A$19:$A$97,'H 4 aanwijzingen'!$B$19:$B$97,"",1)</f>
        <v>Nog te verzenden goederen</v>
      </c>
      <c r="D34" s="126"/>
      <c r="E34" s="127"/>
      <c r="F34" s="68"/>
      <c r="G34" s="97" t="s">
        <v>210</v>
      </c>
      <c r="H34" s="97"/>
      <c r="I34" s="97"/>
      <c r="J34" s="72"/>
      <c r="K34" s="72">
        <v>480</v>
      </c>
      <c r="L34" s="60"/>
      <c r="M34" s="49"/>
    </row>
    <row r="35" spans="1:13" ht="18" customHeight="1" x14ac:dyDescent="0.5">
      <c r="B35" s="16"/>
      <c r="C35" s="125" t="str">
        <f>_xlfn.XLOOKUP(B35,'H 4 aanwijzingen'!$A$19:$A$97,'H 4 aanwijzingen'!$B$19:$B$97,"",1)</f>
        <v/>
      </c>
      <c r="D35" s="126"/>
      <c r="E35" s="127"/>
      <c r="F35" s="17"/>
      <c r="G35" s="121"/>
      <c r="H35" s="121"/>
      <c r="I35" s="121"/>
      <c r="J35" s="18"/>
      <c r="K35" s="19"/>
      <c r="L35" s="60"/>
      <c r="M35" s="49"/>
    </row>
    <row r="36" spans="1:13" ht="18" customHeight="1" x14ac:dyDescent="0.5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49"/>
    </row>
    <row r="37" spans="1:13" ht="18" customHeight="1" x14ac:dyDescent="0.5">
      <c r="A37" s="2" t="s">
        <v>13</v>
      </c>
      <c r="B37" s="2" t="s">
        <v>257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49"/>
    </row>
    <row r="38" spans="1:13" ht="18" customHeight="1" x14ac:dyDescent="0.5">
      <c r="B38" s="98" t="s">
        <v>19</v>
      </c>
      <c r="C38" s="99"/>
      <c r="D38" s="99"/>
      <c r="E38" s="99"/>
      <c r="F38" s="99"/>
      <c r="G38" s="100"/>
      <c r="H38" s="100"/>
      <c r="I38" s="100"/>
      <c r="J38" s="100"/>
      <c r="K38" s="22" t="s">
        <v>20</v>
      </c>
      <c r="L38" s="60"/>
      <c r="M38" s="49"/>
    </row>
    <row r="39" spans="1:13" ht="18" customHeight="1" x14ac:dyDescent="0.5">
      <c r="B39" s="107" t="s">
        <v>21</v>
      </c>
      <c r="C39" s="108"/>
      <c r="D39" s="108"/>
      <c r="E39" s="109"/>
      <c r="F39" s="110" t="s">
        <v>17</v>
      </c>
      <c r="G39" s="112" t="s">
        <v>6</v>
      </c>
      <c r="H39" s="113"/>
      <c r="I39" s="114"/>
      <c r="J39" s="102" t="s">
        <v>10</v>
      </c>
      <c r="K39" s="136" t="s">
        <v>11</v>
      </c>
      <c r="L39" s="60"/>
      <c r="M39" s="49"/>
    </row>
    <row r="40" spans="1:13" ht="18" customHeight="1" x14ac:dyDescent="0.5">
      <c r="B40" s="31" t="s">
        <v>83</v>
      </c>
      <c r="C40" s="15" t="s">
        <v>84</v>
      </c>
      <c r="D40" s="15"/>
      <c r="E40" s="32"/>
      <c r="F40" s="111"/>
      <c r="G40" s="115"/>
      <c r="H40" s="116"/>
      <c r="I40" s="117"/>
      <c r="J40" s="103"/>
      <c r="K40" s="137"/>
      <c r="L40" s="60"/>
      <c r="M40" s="49"/>
    </row>
    <row r="41" spans="1:13" ht="18" customHeight="1" x14ac:dyDescent="0.5">
      <c r="B41" s="16">
        <v>3200</v>
      </c>
      <c r="C41" s="125" t="str">
        <f>_xlfn.XLOOKUP(B41,'H 4 aanwijzingen'!$A$19:$A$97,'H 4 aanwijzingen'!$B$19:$B$97,"",1)</f>
        <v>Nog te verzenden goederen</v>
      </c>
      <c r="D41" s="126"/>
      <c r="E41" s="127"/>
      <c r="F41" s="68"/>
      <c r="G41" s="97" t="s">
        <v>209</v>
      </c>
      <c r="H41" s="97"/>
      <c r="I41" s="97"/>
      <c r="J41" s="72">
        <v>1440</v>
      </c>
      <c r="K41" s="76"/>
      <c r="L41" s="60"/>
      <c r="M41" s="49"/>
    </row>
    <row r="42" spans="1:13" ht="18" customHeight="1" x14ac:dyDescent="0.5">
      <c r="B42" s="16">
        <v>3200</v>
      </c>
      <c r="C42" s="125" t="str">
        <f>_xlfn.XLOOKUP(B42,'H 4 aanwijzingen'!$A$19:$A$97,'H 4 aanwijzingen'!$B$19:$B$97,"",1)</f>
        <v>Nog te verzenden goederen</v>
      </c>
      <c r="D42" s="126"/>
      <c r="E42" s="127"/>
      <c r="F42" s="68"/>
      <c r="G42" s="97" t="s">
        <v>210</v>
      </c>
      <c r="H42" s="97"/>
      <c r="I42" s="97"/>
      <c r="J42" s="72">
        <v>480</v>
      </c>
      <c r="K42" s="76"/>
      <c r="L42" s="60"/>
      <c r="M42" s="49"/>
    </row>
    <row r="43" spans="1:13" ht="18" customHeight="1" x14ac:dyDescent="0.5">
      <c r="B43" s="16">
        <v>3000</v>
      </c>
      <c r="C43" s="125" t="str">
        <f>_xlfn.XLOOKUP(B43,'H 4 aanwijzingen'!$A$19:$A$97,'H 4 aanwijzingen'!$B$19:$B$97,"",1)</f>
        <v>Voorraad goederen</v>
      </c>
      <c r="D43" s="126"/>
      <c r="E43" s="127"/>
      <c r="F43" s="68">
        <v>30020</v>
      </c>
      <c r="G43" s="97" t="s">
        <v>211</v>
      </c>
      <c r="H43" s="97"/>
      <c r="I43" s="97"/>
      <c r="J43" s="86"/>
      <c r="K43" s="72">
        <v>1440</v>
      </c>
      <c r="L43" s="60"/>
      <c r="M43" s="49"/>
    </row>
    <row r="44" spans="1:13" ht="18" customHeight="1" x14ac:dyDescent="0.5">
      <c r="B44" s="16">
        <v>3000</v>
      </c>
      <c r="C44" s="125" t="str">
        <f>_xlfn.XLOOKUP(B44,'H 4 aanwijzingen'!$A$19:$A$97,'H 4 aanwijzingen'!$B$19:$B$97,"",1)</f>
        <v>Voorraad goederen</v>
      </c>
      <c r="D44" s="126"/>
      <c r="E44" s="127"/>
      <c r="F44" s="68">
        <v>30021</v>
      </c>
      <c r="G44" s="97" t="s">
        <v>212</v>
      </c>
      <c r="H44" s="97"/>
      <c r="I44" s="97"/>
      <c r="J44" s="86"/>
      <c r="K44" s="72">
        <v>480</v>
      </c>
      <c r="L44" s="60"/>
      <c r="M44" s="49"/>
    </row>
    <row r="45" spans="1:13" ht="18" customHeight="1" x14ac:dyDescent="0.5">
      <c r="B45" s="16"/>
      <c r="C45" s="125" t="str">
        <f>_xlfn.XLOOKUP(B45,'H 4 aanwijzingen'!$A$19:$A$97,'H 4 aanwijzingen'!$B$19:$B$97,"",1)</f>
        <v/>
      </c>
      <c r="D45" s="126"/>
      <c r="E45" s="127"/>
      <c r="F45" s="17"/>
      <c r="G45" s="130"/>
      <c r="H45" s="131"/>
      <c r="I45" s="132"/>
      <c r="J45" s="18"/>
      <c r="K45" s="19"/>
      <c r="L45" s="60"/>
      <c r="M45" s="49"/>
    </row>
    <row r="46" spans="1:13" ht="18" customHeight="1" x14ac:dyDescent="0.5">
      <c r="B46" s="23"/>
      <c r="C46" s="24"/>
      <c r="D46" s="24"/>
      <c r="E46" s="24"/>
      <c r="F46" s="25"/>
      <c r="G46" s="30"/>
      <c r="H46" s="30"/>
      <c r="I46" s="30"/>
      <c r="J46" s="21"/>
      <c r="K46" s="29"/>
      <c r="L46" s="60"/>
      <c r="M46" s="49"/>
    </row>
    <row r="47" spans="1:13" ht="18" customHeight="1" x14ac:dyDescent="0.5">
      <c r="A47" s="2" t="s">
        <v>14</v>
      </c>
      <c r="B47" s="2" t="s">
        <v>158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49"/>
    </row>
    <row r="48" spans="1:13" ht="18" customHeight="1" x14ac:dyDescent="0.5">
      <c r="B48" s="98" t="s">
        <v>19</v>
      </c>
      <c r="C48" s="99"/>
      <c r="D48" s="99"/>
      <c r="E48" s="99"/>
      <c r="F48" s="99"/>
      <c r="G48" s="100"/>
      <c r="H48" s="100"/>
      <c r="I48" s="100"/>
      <c r="J48" s="100"/>
      <c r="K48" s="22" t="s">
        <v>20</v>
      </c>
      <c r="L48" s="60"/>
      <c r="M48" s="49"/>
    </row>
    <row r="49" spans="1:13" ht="18" customHeight="1" x14ac:dyDescent="0.5">
      <c r="B49" s="107" t="s">
        <v>21</v>
      </c>
      <c r="C49" s="108"/>
      <c r="D49" s="108"/>
      <c r="E49" s="109"/>
      <c r="F49" s="110" t="s">
        <v>17</v>
      </c>
      <c r="G49" s="112" t="s">
        <v>6</v>
      </c>
      <c r="H49" s="113"/>
      <c r="I49" s="114"/>
      <c r="J49" s="102" t="s">
        <v>10</v>
      </c>
      <c r="K49" s="136" t="s">
        <v>11</v>
      </c>
      <c r="L49" s="60"/>
      <c r="M49" s="49"/>
    </row>
    <row r="50" spans="1:13" ht="18" customHeight="1" x14ac:dyDescent="0.5">
      <c r="B50" s="31" t="s">
        <v>83</v>
      </c>
      <c r="C50" s="15" t="s">
        <v>84</v>
      </c>
      <c r="D50" s="15"/>
      <c r="E50" s="32"/>
      <c r="F50" s="111"/>
      <c r="G50" s="115"/>
      <c r="H50" s="116"/>
      <c r="I50" s="117"/>
      <c r="J50" s="103"/>
      <c r="K50" s="137"/>
      <c r="L50" s="60"/>
      <c r="M50" s="49"/>
    </row>
    <row r="51" spans="1:13" ht="18" customHeight="1" x14ac:dyDescent="0.5">
      <c r="B51" s="16">
        <v>1100</v>
      </c>
      <c r="C51" s="125" t="str">
        <f>_xlfn.XLOOKUP(B51,'H 4 aanwijzingen'!$A$19:$A$97,'H 4 aanwijzingen'!$B$19:$B$97,"",1)</f>
        <v>Debiteuren</v>
      </c>
      <c r="D51" s="126"/>
      <c r="E51" s="127"/>
      <c r="F51" s="68">
        <v>11239</v>
      </c>
      <c r="G51" s="97" t="s">
        <v>177</v>
      </c>
      <c r="H51" s="97"/>
      <c r="I51" s="97"/>
      <c r="J51" s="72"/>
      <c r="K51" s="72">
        <v>326.7</v>
      </c>
      <c r="L51" s="60"/>
      <c r="M51" s="49"/>
    </row>
    <row r="52" spans="1:13" ht="18" customHeight="1" x14ac:dyDescent="0.5">
      <c r="B52" s="16">
        <v>8200</v>
      </c>
      <c r="C52" s="125" t="str">
        <f>_xlfn.XLOOKUP(B52,'H 4 aanwijzingen'!$A$19:$A$97,'H 4 aanwijzingen'!$B$19:$B$97,"",1)</f>
        <v>Verstrekte kortingen en rabatten</v>
      </c>
      <c r="D52" s="126"/>
      <c r="E52" s="127"/>
      <c r="F52" s="68"/>
      <c r="G52" s="97" t="s">
        <v>208</v>
      </c>
      <c r="H52" s="97"/>
      <c r="I52" s="97"/>
      <c r="J52" s="77"/>
      <c r="K52" s="72">
        <v>30</v>
      </c>
      <c r="L52" s="60"/>
      <c r="M52" s="49"/>
    </row>
    <row r="53" spans="1:13" ht="18" customHeight="1" x14ac:dyDescent="0.5">
      <c r="B53" s="16">
        <v>8400</v>
      </c>
      <c r="C53" s="125" t="str">
        <f>_xlfn.XLOOKUP(B53,'H 4 aanwijzingen'!$A$19:$A$97,'H 4 aanwijzingen'!$B$19:$B$97,"",1)</f>
        <v>Omzet hoog tarief omzetbelasting</v>
      </c>
      <c r="D53" s="126"/>
      <c r="E53" s="127"/>
      <c r="F53" s="68"/>
      <c r="G53" s="97" t="s">
        <v>208</v>
      </c>
      <c r="H53" s="97"/>
      <c r="I53" s="97"/>
      <c r="J53" s="72">
        <v>300</v>
      </c>
      <c r="K53" s="72"/>
      <c r="L53" s="60"/>
      <c r="M53" s="49"/>
    </row>
    <row r="54" spans="1:13" ht="18" customHeight="1" x14ac:dyDescent="0.5">
      <c r="B54" s="16">
        <v>1650</v>
      </c>
      <c r="C54" s="125" t="str">
        <f>_xlfn.XLOOKUP(B54,'H 4 aanwijzingen'!$A$19:$A$97,'H 4 aanwijzingen'!$B$19:$B$97,"",1)</f>
        <v>Verschuldigde omzetbelasting hoog</v>
      </c>
      <c r="D54" s="126"/>
      <c r="E54" s="127"/>
      <c r="F54" s="68"/>
      <c r="G54" s="97" t="s">
        <v>208</v>
      </c>
      <c r="H54" s="97"/>
      <c r="I54" s="97"/>
      <c r="J54" s="72">
        <v>56.7</v>
      </c>
      <c r="K54" s="72"/>
      <c r="L54" s="60"/>
      <c r="M54" s="49"/>
    </row>
    <row r="55" spans="1:13" ht="18" customHeight="1" x14ac:dyDescent="0.5">
      <c r="B55" s="16">
        <v>7000</v>
      </c>
      <c r="C55" s="125" t="str">
        <f>_xlfn.XLOOKUP(B55,'H 4 aanwijzingen'!$A$19:$A$97,'H 4 aanwijzingen'!$B$19:$B$97,"",1)</f>
        <v>Inkoopwaarde van de omzet</v>
      </c>
      <c r="D55" s="126"/>
      <c r="E55" s="127"/>
      <c r="F55" s="68"/>
      <c r="G55" s="97" t="s">
        <v>208</v>
      </c>
      <c r="H55" s="97"/>
      <c r="I55" s="97"/>
      <c r="J55" s="72"/>
      <c r="K55" s="72">
        <v>180</v>
      </c>
      <c r="L55" s="60"/>
      <c r="M55" s="49"/>
    </row>
    <row r="56" spans="1:13" ht="18" customHeight="1" x14ac:dyDescent="0.5">
      <c r="B56" s="16">
        <v>3200</v>
      </c>
      <c r="C56" s="125" t="str">
        <f>_xlfn.XLOOKUP(B56,'H 4 aanwijzingen'!$A$19:$A$97,'H 4 aanwijzingen'!$B$19:$B$97,"",1)</f>
        <v>Nog te verzenden goederen</v>
      </c>
      <c r="D56" s="126"/>
      <c r="E56" s="127"/>
      <c r="F56" s="68"/>
      <c r="G56" s="97" t="s">
        <v>213</v>
      </c>
      <c r="H56" s="97"/>
      <c r="I56" s="97"/>
      <c r="J56" s="72">
        <v>180</v>
      </c>
      <c r="K56" s="72"/>
      <c r="L56" s="60"/>
      <c r="M56" s="49"/>
    </row>
    <row r="57" spans="1:13" ht="18" customHeight="1" x14ac:dyDescent="0.5">
      <c r="B57" s="16"/>
      <c r="C57" s="125" t="str">
        <f>_xlfn.XLOOKUP(B57,'H 4 aanwijzingen'!$A$19:$A$97,'H 4 aanwijzingen'!$B$19:$B$97,"",1)</f>
        <v/>
      </c>
      <c r="D57" s="126"/>
      <c r="E57" s="127"/>
      <c r="F57" s="17"/>
      <c r="G57" s="130"/>
      <c r="H57" s="131"/>
      <c r="I57" s="132"/>
      <c r="J57" s="18"/>
      <c r="K57" s="19"/>
      <c r="L57" s="60"/>
      <c r="M57" s="49"/>
    </row>
    <row r="58" spans="1:13" ht="18" customHeight="1" x14ac:dyDescent="0.5">
      <c r="B58" s="23"/>
      <c r="C58" s="24"/>
      <c r="D58" s="24"/>
      <c r="E58" s="24"/>
      <c r="F58" s="25"/>
      <c r="G58" s="30"/>
      <c r="H58" s="30"/>
      <c r="I58" s="30"/>
      <c r="J58" s="21"/>
      <c r="K58" s="29"/>
      <c r="L58" s="60"/>
      <c r="M58" s="49"/>
    </row>
    <row r="59" spans="1:13" ht="18" customHeight="1" x14ac:dyDescent="0.5">
      <c r="A59" s="2" t="s">
        <v>121</v>
      </c>
      <c r="B59" s="2" t="s">
        <v>258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49"/>
    </row>
    <row r="60" spans="1:13" ht="18" customHeight="1" x14ac:dyDescent="0.5">
      <c r="B60" s="98" t="s">
        <v>19</v>
      </c>
      <c r="C60" s="99"/>
      <c r="D60" s="99"/>
      <c r="E60" s="99"/>
      <c r="F60" s="99"/>
      <c r="G60" s="100"/>
      <c r="H60" s="100"/>
      <c r="I60" s="100"/>
      <c r="J60" s="100"/>
      <c r="K60" s="22" t="s">
        <v>20</v>
      </c>
      <c r="L60" s="60"/>
      <c r="M60" s="49"/>
    </row>
    <row r="61" spans="1:13" ht="18" customHeight="1" x14ac:dyDescent="0.5">
      <c r="B61" s="107" t="s">
        <v>21</v>
      </c>
      <c r="C61" s="108"/>
      <c r="D61" s="108"/>
      <c r="E61" s="109"/>
      <c r="F61" s="110" t="s">
        <v>17</v>
      </c>
      <c r="G61" s="112" t="s">
        <v>6</v>
      </c>
      <c r="H61" s="113"/>
      <c r="I61" s="114"/>
      <c r="J61" s="102" t="s">
        <v>10</v>
      </c>
      <c r="K61" s="136" t="s">
        <v>11</v>
      </c>
      <c r="L61" s="60"/>
      <c r="M61" s="49"/>
    </row>
    <row r="62" spans="1:13" ht="18" customHeight="1" x14ac:dyDescent="0.5">
      <c r="B62" s="31" t="s">
        <v>83</v>
      </c>
      <c r="C62" s="15" t="s">
        <v>84</v>
      </c>
      <c r="D62" s="15"/>
      <c r="E62" s="32"/>
      <c r="F62" s="111"/>
      <c r="G62" s="115"/>
      <c r="H62" s="116"/>
      <c r="I62" s="117"/>
      <c r="J62" s="103"/>
      <c r="K62" s="137"/>
      <c r="L62" s="60"/>
      <c r="M62" s="49"/>
    </row>
    <row r="63" spans="1:13" ht="18" customHeight="1" x14ac:dyDescent="0.5">
      <c r="B63" s="16">
        <v>3200</v>
      </c>
      <c r="C63" s="125" t="str">
        <f>_xlfn.XLOOKUP(B63,'H 4 aanwijzingen'!$A$19:$A$97,'H 4 aanwijzingen'!$B$19:$B$97,"",1)</f>
        <v>Nog te verzenden goederen</v>
      </c>
      <c r="D63" s="126"/>
      <c r="E63" s="127"/>
      <c r="F63" s="68"/>
      <c r="G63" s="97" t="s">
        <v>213</v>
      </c>
      <c r="H63" s="97"/>
      <c r="I63" s="97"/>
      <c r="J63" s="72"/>
      <c r="K63" s="70">
        <v>180</v>
      </c>
      <c r="L63" s="60"/>
      <c r="M63" s="49"/>
    </row>
    <row r="64" spans="1:13" ht="18" customHeight="1" x14ac:dyDescent="0.5">
      <c r="B64" s="16">
        <v>3000</v>
      </c>
      <c r="C64" s="125" t="str">
        <f>_xlfn.XLOOKUP(B64,'H 4 aanwijzingen'!$A$19:$A$97,'H 4 aanwijzingen'!$B$19:$B$97,"",1)</f>
        <v>Voorraad goederen</v>
      </c>
      <c r="D64" s="126"/>
      <c r="E64" s="127"/>
      <c r="F64" s="68">
        <v>30020</v>
      </c>
      <c r="G64" s="97" t="s">
        <v>213</v>
      </c>
      <c r="H64" s="97"/>
      <c r="I64" s="97"/>
      <c r="J64" s="70">
        <v>180</v>
      </c>
      <c r="K64" s="72"/>
      <c r="L64" s="60"/>
      <c r="M64" s="49"/>
    </row>
    <row r="65" spans="1:13" ht="18" customHeight="1" x14ac:dyDescent="0.5">
      <c r="B65" s="16"/>
      <c r="C65" s="125" t="str">
        <f>_xlfn.XLOOKUP(B65,'H 4 aanwijzingen'!$A$19:$A$97,'H 4 aanwijzingen'!$B$19:$B$97,"",1)</f>
        <v/>
      </c>
      <c r="D65" s="126"/>
      <c r="E65" s="127"/>
      <c r="F65" s="17"/>
      <c r="G65" s="130"/>
      <c r="H65" s="131"/>
      <c r="I65" s="132"/>
      <c r="J65" s="18"/>
      <c r="K65" s="19"/>
      <c r="L65" s="60"/>
      <c r="M65" s="49"/>
    </row>
    <row r="66" spans="1:13" ht="18" customHeight="1" x14ac:dyDescent="0.5">
      <c r="B66" s="16"/>
      <c r="C66" s="125" t="str">
        <f>_xlfn.XLOOKUP(B66,'H 4 aanwijzingen'!$A$19:$A$97,'H 4 aanwijzingen'!$B$19:$B$97,"",1)</f>
        <v/>
      </c>
      <c r="D66" s="126"/>
      <c r="E66" s="127"/>
      <c r="F66" s="17"/>
      <c r="G66" s="121"/>
      <c r="H66" s="121"/>
      <c r="I66" s="121"/>
      <c r="J66" s="18"/>
      <c r="K66" s="19"/>
      <c r="L66" s="60"/>
      <c r="M66" s="49"/>
    </row>
    <row r="67" spans="1:13" ht="15" customHeight="1" x14ac:dyDescent="0.5">
      <c r="B67" s="23"/>
      <c r="C67" s="24"/>
      <c r="D67" s="24"/>
      <c r="E67" s="24"/>
      <c r="F67" s="25"/>
      <c r="G67" s="20"/>
      <c r="H67" s="20"/>
      <c r="I67" s="20"/>
      <c r="J67" s="21"/>
      <c r="K67" s="29"/>
      <c r="L67" s="60"/>
      <c r="M67" s="49"/>
    </row>
    <row r="68" spans="1:13" ht="15" customHeight="1" x14ac:dyDescent="0.5">
      <c r="B68" s="23"/>
      <c r="C68" s="24"/>
      <c r="D68" s="24"/>
      <c r="E68" s="24"/>
      <c r="F68" s="25"/>
      <c r="G68" s="20"/>
      <c r="H68" s="20"/>
      <c r="I68" s="20"/>
      <c r="J68" s="21"/>
      <c r="K68" s="29"/>
      <c r="L68" s="60"/>
      <c r="M68" s="49"/>
    </row>
    <row r="69" spans="1:13" ht="15" customHeight="1" x14ac:dyDescent="0.5">
      <c r="B69" s="1" t="s">
        <v>159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49"/>
    </row>
    <row r="70" spans="1:13" ht="18" customHeight="1" x14ac:dyDescent="0.5">
      <c r="A70" s="2" t="s">
        <v>12</v>
      </c>
      <c r="B70" s="2" t="s">
        <v>160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49"/>
    </row>
    <row r="71" spans="1:13" ht="18" customHeight="1" x14ac:dyDescent="0.5">
      <c r="B71" s="98" t="s">
        <v>19</v>
      </c>
      <c r="C71" s="99"/>
      <c r="D71" s="99"/>
      <c r="E71" s="99"/>
      <c r="F71" s="99"/>
      <c r="G71" s="100"/>
      <c r="H71" s="100"/>
      <c r="I71" s="100"/>
      <c r="J71" s="100"/>
      <c r="K71" s="22" t="s">
        <v>20</v>
      </c>
      <c r="L71" s="60"/>
      <c r="M71" s="49"/>
    </row>
    <row r="72" spans="1:13" ht="18" customHeight="1" x14ac:dyDescent="0.5">
      <c r="B72" s="107" t="s">
        <v>21</v>
      </c>
      <c r="C72" s="108"/>
      <c r="D72" s="108"/>
      <c r="E72" s="109"/>
      <c r="F72" s="110" t="s">
        <v>17</v>
      </c>
      <c r="G72" s="112" t="s">
        <v>6</v>
      </c>
      <c r="H72" s="113"/>
      <c r="I72" s="114"/>
      <c r="J72" s="102" t="s">
        <v>10</v>
      </c>
      <c r="K72" s="136" t="s">
        <v>11</v>
      </c>
      <c r="L72" s="60"/>
      <c r="M72" s="49"/>
    </row>
    <row r="73" spans="1:13" ht="18" customHeight="1" x14ac:dyDescent="0.5">
      <c r="B73" s="31" t="s">
        <v>83</v>
      </c>
      <c r="C73" s="15" t="s">
        <v>84</v>
      </c>
      <c r="D73" s="15"/>
      <c r="E73" s="32"/>
      <c r="F73" s="111"/>
      <c r="G73" s="115"/>
      <c r="H73" s="116"/>
      <c r="I73" s="117"/>
      <c r="J73" s="103"/>
      <c r="K73" s="137"/>
      <c r="L73" s="60"/>
      <c r="M73" s="49"/>
    </row>
    <row r="74" spans="1:13" ht="18" customHeight="1" x14ac:dyDescent="0.5">
      <c r="B74" s="16">
        <v>1100</v>
      </c>
      <c r="C74" s="125" t="str">
        <f>_xlfn.XLOOKUP(B74,'H 4 aanwijzingen'!$A$19:$A$97,'H 4 aanwijzingen'!$B$19:$B$97,"",1)</f>
        <v>Debiteuren</v>
      </c>
      <c r="D74" s="126"/>
      <c r="E74" s="127"/>
      <c r="F74" s="17">
        <v>11034</v>
      </c>
      <c r="G74" s="97">
        <v>22062</v>
      </c>
      <c r="H74" s="97"/>
      <c r="I74" s="97"/>
      <c r="J74" s="72">
        <v>35937</v>
      </c>
      <c r="K74" s="19"/>
      <c r="L74" s="60"/>
      <c r="M74" s="49"/>
    </row>
    <row r="75" spans="1:13" ht="18" customHeight="1" x14ac:dyDescent="0.5">
      <c r="B75" s="16">
        <v>8400</v>
      </c>
      <c r="C75" s="125" t="str">
        <f>_xlfn.XLOOKUP(B75,'H 4 aanwijzingen'!$A$19:$A$97,'H 4 aanwijzingen'!$B$19:$B$97,"",1)</f>
        <v>Omzet hoog tarief omzetbelasting</v>
      </c>
      <c r="D75" s="126"/>
      <c r="E75" s="127"/>
      <c r="F75" s="17"/>
      <c r="G75" s="128" t="s">
        <v>214</v>
      </c>
      <c r="H75" s="128"/>
      <c r="I75" s="128"/>
      <c r="J75" s="72"/>
      <c r="K75" s="72">
        <v>11000</v>
      </c>
      <c r="L75" s="60"/>
      <c r="M75" s="49"/>
    </row>
    <row r="76" spans="1:13" ht="18" customHeight="1" x14ac:dyDescent="0.5">
      <c r="B76" s="16">
        <v>8400</v>
      </c>
      <c r="C76" s="125" t="str">
        <f>_xlfn.XLOOKUP(B76,'H 4 aanwijzingen'!$A$19:$A$97,'H 4 aanwijzingen'!$B$19:$B$97,"",1)</f>
        <v>Omzet hoog tarief omzetbelasting</v>
      </c>
      <c r="D76" s="126"/>
      <c r="E76" s="127"/>
      <c r="F76" s="17"/>
      <c r="G76" s="97" t="s">
        <v>215</v>
      </c>
      <c r="H76" s="97"/>
      <c r="I76" s="97"/>
      <c r="J76" s="72"/>
      <c r="K76" s="72">
        <v>12500</v>
      </c>
      <c r="L76" s="60"/>
      <c r="M76" s="49"/>
    </row>
    <row r="77" spans="1:13" ht="18" customHeight="1" x14ac:dyDescent="0.5">
      <c r="B77" s="16">
        <v>8400</v>
      </c>
      <c r="C77" s="125" t="str">
        <f>_xlfn.XLOOKUP(B77,'H 4 aanwijzingen'!$A$19:$A$97,'H 4 aanwijzingen'!$B$19:$B$97,"",1)</f>
        <v>Omzet hoog tarief omzetbelasting</v>
      </c>
      <c r="D77" s="126"/>
      <c r="E77" s="127"/>
      <c r="F77" s="17"/>
      <c r="G77" s="97" t="s">
        <v>216</v>
      </c>
      <c r="H77" s="97"/>
      <c r="I77" s="97"/>
      <c r="J77" s="72"/>
      <c r="K77" s="72">
        <v>6200</v>
      </c>
      <c r="L77" s="60"/>
      <c r="M77" s="49"/>
    </row>
    <row r="78" spans="1:13" ht="18" customHeight="1" x14ac:dyDescent="0.5">
      <c r="B78" s="16">
        <v>1650</v>
      </c>
      <c r="C78" s="125" t="str">
        <f>_xlfn.XLOOKUP(B78,'H 4 aanwijzingen'!$A$19:$A$97,'H 4 aanwijzingen'!$B$19:$B$97,"",1)</f>
        <v>Verschuldigde omzetbelasting hoog</v>
      </c>
      <c r="D78" s="126"/>
      <c r="E78" s="127"/>
      <c r="F78" s="17"/>
      <c r="G78" s="97" t="s">
        <v>217</v>
      </c>
      <c r="H78" s="97"/>
      <c r="I78" s="97"/>
      <c r="J78" s="72"/>
      <c r="K78" s="72">
        <v>6237</v>
      </c>
      <c r="L78" s="60"/>
      <c r="M78" s="49"/>
    </row>
    <row r="79" spans="1:13" ht="18" customHeight="1" x14ac:dyDescent="0.5">
      <c r="B79" s="16">
        <v>7000</v>
      </c>
      <c r="C79" s="125" t="str">
        <f>_xlfn.XLOOKUP(B79,'H 4 aanwijzingen'!$A$19:$A$97,'H 4 aanwijzingen'!$B$19:$B$97,"",1)</f>
        <v>Inkoopwaarde van de omzet</v>
      </c>
      <c r="D79" s="126"/>
      <c r="E79" s="127"/>
      <c r="F79" s="17"/>
      <c r="G79" s="97" t="s">
        <v>217</v>
      </c>
      <c r="H79" s="97"/>
      <c r="I79" s="97"/>
      <c r="J79" s="72">
        <v>14000</v>
      </c>
      <c r="K79" s="72"/>
      <c r="L79" s="60"/>
      <c r="M79" s="49"/>
    </row>
    <row r="80" spans="1:13" ht="18" customHeight="1" x14ac:dyDescent="0.5">
      <c r="B80" s="16">
        <v>3200</v>
      </c>
      <c r="C80" s="125" t="str">
        <f>_xlfn.XLOOKUP(B80,'H 4 aanwijzingen'!$A$19:$A$97,'H 4 aanwijzingen'!$B$19:$B$97,"",1)</f>
        <v>Nog te verzenden goederen</v>
      </c>
      <c r="D80" s="126"/>
      <c r="E80" s="127"/>
      <c r="F80" s="17"/>
      <c r="G80" s="128" t="s">
        <v>214</v>
      </c>
      <c r="H80" s="128"/>
      <c r="I80" s="128"/>
      <c r="J80" s="72"/>
      <c r="K80" s="72">
        <v>5000</v>
      </c>
      <c r="L80" s="60"/>
      <c r="M80" s="49"/>
    </row>
    <row r="81" spans="1:13" ht="18" customHeight="1" x14ac:dyDescent="0.5">
      <c r="B81" s="16">
        <v>3200</v>
      </c>
      <c r="C81" s="125" t="str">
        <f>_xlfn.XLOOKUP(B81,'H 4 aanwijzingen'!$A$19:$A$97,'H 4 aanwijzingen'!$B$19:$B$97,"",1)</f>
        <v>Nog te verzenden goederen</v>
      </c>
      <c r="D81" s="126"/>
      <c r="E81" s="127"/>
      <c r="F81" s="17"/>
      <c r="G81" s="97" t="s">
        <v>215</v>
      </c>
      <c r="H81" s="97"/>
      <c r="I81" s="97"/>
      <c r="J81" s="72"/>
      <c r="K81" s="72">
        <v>6000</v>
      </c>
      <c r="L81" s="60"/>
      <c r="M81" s="49"/>
    </row>
    <row r="82" spans="1:13" ht="18" customHeight="1" x14ac:dyDescent="0.5">
      <c r="B82" s="16">
        <v>3200</v>
      </c>
      <c r="C82" s="125" t="str">
        <f>_xlfn.XLOOKUP(B82,'H 4 aanwijzingen'!$A$19:$A$97,'H 4 aanwijzingen'!$B$19:$B$97,"",1)</f>
        <v>Nog te verzenden goederen</v>
      </c>
      <c r="D82" s="126"/>
      <c r="E82" s="127"/>
      <c r="F82" s="17"/>
      <c r="G82" s="97" t="s">
        <v>216</v>
      </c>
      <c r="H82" s="97"/>
      <c r="I82" s="97"/>
      <c r="J82" s="72"/>
      <c r="K82" s="72">
        <v>3000</v>
      </c>
      <c r="L82" s="60"/>
      <c r="M82" s="49"/>
    </row>
    <row r="83" spans="1:13" ht="18" customHeight="1" x14ac:dyDescent="0.5">
      <c r="B83" s="16"/>
      <c r="C83" s="125" t="str">
        <f>_xlfn.XLOOKUP(B83,'H 4 aanwijzingen'!$A$19:$A$97,'H 4 aanwijzingen'!$B$19:$B$97,"",1)</f>
        <v/>
      </c>
      <c r="D83" s="126"/>
      <c r="E83" s="127"/>
      <c r="F83" s="17"/>
      <c r="G83" s="121"/>
      <c r="H83" s="121"/>
      <c r="I83" s="121"/>
      <c r="J83" s="18"/>
      <c r="K83" s="19"/>
      <c r="L83" s="60"/>
      <c r="M83" s="49"/>
    </row>
    <row r="84" spans="1:13" ht="18" customHeight="1" x14ac:dyDescent="0.5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49"/>
    </row>
    <row r="85" spans="1:13" ht="18" customHeight="1" x14ac:dyDescent="0.5">
      <c r="A85" s="2" t="s">
        <v>16</v>
      </c>
      <c r="B85" s="2" t="s">
        <v>259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49"/>
    </row>
    <row r="86" spans="1:13" ht="18" customHeight="1" x14ac:dyDescent="0.5">
      <c r="B86" s="98" t="s">
        <v>19</v>
      </c>
      <c r="C86" s="99"/>
      <c r="D86" s="99"/>
      <c r="E86" s="99"/>
      <c r="F86" s="99"/>
      <c r="G86" s="100"/>
      <c r="H86" s="100"/>
      <c r="I86" s="100"/>
      <c r="J86" s="100"/>
      <c r="K86" s="22" t="s">
        <v>20</v>
      </c>
      <c r="L86" s="60"/>
      <c r="M86" s="49"/>
    </row>
    <row r="87" spans="1:13" ht="18" customHeight="1" x14ac:dyDescent="0.5">
      <c r="B87" s="107" t="s">
        <v>21</v>
      </c>
      <c r="C87" s="108"/>
      <c r="D87" s="108"/>
      <c r="E87" s="109"/>
      <c r="F87" s="110" t="s">
        <v>17</v>
      </c>
      <c r="G87" s="112" t="s">
        <v>6</v>
      </c>
      <c r="H87" s="113"/>
      <c r="I87" s="114"/>
      <c r="J87" s="102" t="s">
        <v>10</v>
      </c>
      <c r="K87" s="136" t="s">
        <v>11</v>
      </c>
      <c r="L87" s="60"/>
      <c r="M87" s="49"/>
    </row>
    <row r="88" spans="1:13" ht="18" customHeight="1" x14ac:dyDescent="0.5">
      <c r="B88" s="31" t="s">
        <v>83</v>
      </c>
      <c r="C88" s="15" t="s">
        <v>84</v>
      </c>
      <c r="D88" s="15"/>
      <c r="E88" s="32"/>
      <c r="F88" s="111"/>
      <c r="G88" s="115"/>
      <c r="H88" s="116"/>
      <c r="I88" s="117"/>
      <c r="J88" s="103"/>
      <c r="K88" s="137"/>
      <c r="L88" s="60"/>
      <c r="M88" s="49"/>
    </row>
    <row r="89" spans="1:13" ht="18" customHeight="1" x14ac:dyDescent="0.5">
      <c r="B89" s="16">
        <v>3200</v>
      </c>
      <c r="C89" s="125" t="str">
        <f>_xlfn.XLOOKUP(B89,'H 4 aanwijzingen'!$A$19:$A$97,'H 4 aanwijzingen'!$B$19:$B$97,"",1)</f>
        <v>Nog te verzenden goederen</v>
      </c>
      <c r="D89" s="126"/>
      <c r="E89" s="127"/>
      <c r="F89" s="17"/>
      <c r="G89" s="128" t="s">
        <v>214</v>
      </c>
      <c r="H89" s="128"/>
      <c r="I89" s="128"/>
      <c r="J89" s="72">
        <v>5000</v>
      </c>
      <c r="K89" s="19"/>
      <c r="L89" s="60"/>
      <c r="M89" s="49"/>
    </row>
    <row r="90" spans="1:13" ht="18" customHeight="1" x14ac:dyDescent="0.5">
      <c r="B90" s="16">
        <v>3200</v>
      </c>
      <c r="C90" s="125" t="str">
        <f>_xlfn.XLOOKUP(B90,'H 4 aanwijzingen'!$A$19:$A$97,'H 4 aanwijzingen'!$B$19:$B$97,"",1)</f>
        <v>Nog te verzenden goederen</v>
      </c>
      <c r="D90" s="126"/>
      <c r="E90" s="127"/>
      <c r="F90" s="17"/>
      <c r="G90" s="97" t="s">
        <v>215</v>
      </c>
      <c r="H90" s="97"/>
      <c r="I90" s="97"/>
      <c r="J90" s="72">
        <v>6000</v>
      </c>
      <c r="K90" s="19"/>
      <c r="L90" s="60"/>
      <c r="M90" s="49"/>
    </row>
    <row r="91" spans="1:13" ht="18" customHeight="1" x14ac:dyDescent="0.5">
      <c r="B91" s="16">
        <v>3200</v>
      </c>
      <c r="C91" s="125" t="str">
        <f>_xlfn.XLOOKUP(B91,'H 4 aanwijzingen'!$A$19:$A$97,'H 4 aanwijzingen'!$B$19:$B$97,"",1)</f>
        <v>Nog te verzenden goederen</v>
      </c>
      <c r="D91" s="126"/>
      <c r="E91" s="127"/>
      <c r="F91" s="17"/>
      <c r="G91" s="97" t="s">
        <v>216</v>
      </c>
      <c r="H91" s="97"/>
      <c r="I91" s="97"/>
      <c r="J91" s="72">
        <v>3000</v>
      </c>
      <c r="K91" s="19"/>
      <c r="L91" s="60"/>
      <c r="M91" s="49"/>
    </row>
    <row r="92" spans="1:13" ht="18" customHeight="1" x14ac:dyDescent="0.5">
      <c r="B92" s="16">
        <v>3000</v>
      </c>
      <c r="C92" s="125" t="str">
        <f>_xlfn.XLOOKUP(B92,'H 4 aanwijzingen'!$A$19:$A$97,'H 4 aanwijzingen'!$B$19:$B$97,"",1)</f>
        <v>Voorraad goederen</v>
      </c>
      <c r="D92" s="126"/>
      <c r="E92" s="127"/>
      <c r="F92" s="68">
        <v>30001</v>
      </c>
      <c r="G92" s="128" t="s">
        <v>214</v>
      </c>
      <c r="H92" s="128"/>
      <c r="I92" s="128"/>
      <c r="J92" s="76"/>
      <c r="K92" s="72">
        <v>5000</v>
      </c>
      <c r="L92" s="60"/>
      <c r="M92" s="49"/>
    </row>
    <row r="93" spans="1:13" ht="18" customHeight="1" x14ac:dyDescent="0.5">
      <c r="B93" s="16">
        <v>3000</v>
      </c>
      <c r="C93" s="125" t="str">
        <f>_xlfn.XLOOKUP(B93,'H 4 aanwijzingen'!$A$19:$A$97,'H 4 aanwijzingen'!$B$19:$B$97,"",1)</f>
        <v>Voorraad goederen</v>
      </c>
      <c r="D93" s="126"/>
      <c r="E93" s="127"/>
      <c r="F93" s="68">
        <v>30002</v>
      </c>
      <c r="G93" s="97" t="s">
        <v>215</v>
      </c>
      <c r="H93" s="97"/>
      <c r="I93" s="97"/>
      <c r="J93" s="76"/>
      <c r="K93" s="72">
        <v>6000</v>
      </c>
      <c r="L93" s="60"/>
      <c r="M93" s="49"/>
    </row>
    <row r="94" spans="1:13" ht="18" customHeight="1" x14ac:dyDescent="0.5">
      <c r="B94" s="16">
        <v>3000</v>
      </c>
      <c r="C94" s="125" t="str">
        <f>_xlfn.XLOOKUP(B94,'H 4 aanwijzingen'!$A$19:$A$97,'H 4 aanwijzingen'!$B$19:$B$97,"",1)</f>
        <v>Voorraad goederen</v>
      </c>
      <c r="D94" s="126"/>
      <c r="E94" s="127"/>
      <c r="F94" s="68">
        <v>30003</v>
      </c>
      <c r="G94" s="97" t="s">
        <v>216</v>
      </c>
      <c r="H94" s="97"/>
      <c r="I94" s="97"/>
      <c r="J94" s="76"/>
      <c r="K94" s="72">
        <v>3000</v>
      </c>
      <c r="L94" s="60"/>
      <c r="M94" s="49"/>
    </row>
    <row r="95" spans="1:13" ht="18" customHeight="1" x14ac:dyDescent="0.5">
      <c r="B95" s="16"/>
      <c r="C95" s="125" t="str">
        <f>_xlfn.XLOOKUP(B95,'H 4 aanwijzingen'!$A$19:$A$97,'H 4 aanwijzingen'!$B$19:$B$97,"",1)</f>
        <v/>
      </c>
      <c r="D95" s="126"/>
      <c r="E95" s="127"/>
      <c r="F95" s="17"/>
      <c r="G95" s="130"/>
      <c r="H95" s="131"/>
      <c r="I95" s="132"/>
      <c r="J95" s="18"/>
      <c r="K95" s="19"/>
      <c r="L95" s="60"/>
      <c r="M95" s="49"/>
    </row>
    <row r="96" spans="1:13" ht="18" customHeight="1" x14ac:dyDescent="0.5">
      <c r="B96" s="23"/>
      <c r="C96" s="24"/>
      <c r="D96" s="24"/>
      <c r="E96" s="24"/>
      <c r="F96" s="25"/>
      <c r="G96" s="30"/>
      <c r="H96" s="30"/>
      <c r="I96" s="30"/>
      <c r="J96" s="21"/>
      <c r="K96" s="29"/>
      <c r="L96" s="60"/>
      <c r="M96" s="49"/>
    </row>
    <row r="97" spans="1:13" ht="18" customHeight="1" x14ac:dyDescent="0.5">
      <c r="A97" s="2" t="s">
        <v>13</v>
      </c>
      <c r="B97" s="2" t="s">
        <v>141</v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49"/>
    </row>
    <row r="98" spans="1:13" ht="18" customHeight="1" x14ac:dyDescent="0.5">
      <c r="B98" s="98" t="s">
        <v>19</v>
      </c>
      <c r="C98" s="99"/>
      <c r="D98" s="99"/>
      <c r="E98" s="99"/>
      <c r="F98" s="99"/>
      <c r="G98" s="100"/>
      <c r="H98" s="100"/>
      <c r="I98" s="100"/>
      <c r="J98" s="100"/>
      <c r="K98" s="22" t="s">
        <v>20</v>
      </c>
      <c r="L98" s="60"/>
      <c r="M98" s="49"/>
    </row>
    <row r="99" spans="1:13" ht="18" customHeight="1" x14ac:dyDescent="0.5">
      <c r="B99" s="107" t="s">
        <v>21</v>
      </c>
      <c r="C99" s="108"/>
      <c r="D99" s="108"/>
      <c r="E99" s="109"/>
      <c r="F99" s="110" t="s">
        <v>17</v>
      </c>
      <c r="G99" s="112" t="s">
        <v>6</v>
      </c>
      <c r="H99" s="113"/>
      <c r="I99" s="114"/>
      <c r="J99" s="102" t="s">
        <v>10</v>
      </c>
      <c r="K99" s="136" t="s">
        <v>11</v>
      </c>
      <c r="L99" s="60"/>
      <c r="M99" s="49"/>
    </row>
    <row r="100" spans="1:13" ht="18" customHeight="1" x14ac:dyDescent="0.5">
      <c r="B100" s="31" t="s">
        <v>83</v>
      </c>
      <c r="C100" s="15" t="s">
        <v>84</v>
      </c>
      <c r="D100" s="15"/>
      <c r="E100" s="32"/>
      <c r="F100" s="111"/>
      <c r="G100" s="115"/>
      <c r="H100" s="116"/>
      <c r="I100" s="117"/>
      <c r="J100" s="103"/>
      <c r="K100" s="137"/>
      <c r="L100" s="60"/>
      <c r="M100" s="49"/>
    </row>
    <row r="101" spans="1:13" ht="18" customHeight="1" x14ac:dyDescent="0.5">
      <c r="B101" s="16">
        <v>1100</v>
      </c>
      <c r="C101" s="125" t="str">
        <f>_xlfn.XLOOKUP(B101,'H 4 aanwijzingen'!$A$19:$A$97,'H 4 aanwijzingen'!$B$19:$B$97,"",1)</f>
        <v>Debiteuren</v>
      </c>
      <c r="D101" s="126"/>
      <c r="E101" s="127"/>
      <c r="F101" s="68">
        <v>11034</v>
      </c>
      <c r="G101" s="97">
        <v>22062</v>
      </c>
      <c r="H101" s="97"/>
      <c r="I101" s="97"/>
      <c r="J101" s="72"/>
      <c r="K101" s="72">
        <v>35937</v>
      </c>
      <c r="L101" s="60"/>
      <c r="M101" s="49"/>
    </row>
    <row r="102" spans="1:13" ht="18" customHeight="1" x14ac:dyDescent="0.5">
      <c r="B102" s="16">
        <v>1050</v>
      </c>
      <c r="C102" s="125" t="str">
        <f>_xlfn.XLOOKUP(B102,'H 4 aanwijzingen'!$A$19:$A$97,'H 4 aanwijzingen'!$B$19:$B$97,"",1)</f>
        <v>Rabobank</v>
      </c>
      <c r="D102" s="126"/>
      <c r="E102" s="127"/>
      <c r="F102" s="68"/>
      <c r="G102" s="97" t="s">
        <v>218</v>
      </c>
      <c r="H102" s="97"/>
      <c r="I102" s="97"/>
      <c r="J102" s="72">
        <v>35343</v>
      </c>
      <c r="K102" s="72"/>
      <c r="L102" s="60"/>
      <c r="M102" s="49"/>
    </row>
    <row r="103" spans="1:13" ht="18" customHeight="1" x14ac:dyDescent="0.5">
      <c r="B103" s="16">
        <v>8300</v>
      </c>
      <c r="C103" s="125" t="str">
        <f>_xlfn.XLOOKUP(B103,'H 4 aanwijzingen'!$A$19:$A$97,'H 4 aanwijzingen'!$B$19:$B$97,"",1)</f>
        <v>Verstrekte korting voor contante betaling</v>
      </c>
      <c r="D103" s="126"/>
      <c r="E103" s="127"/>
      <c r="F103" s="68"/>
      <c r="G103" s="97" t="s">
        <v>218</v>
      </c>
      <c r="H103" s="97"/>
      <c r="I103" s="97"/>
      <c r="J103" s="72">
        <v>594</v>
      </c>
      <c r="K103" s="72"/>
      <c r="L103" s="60"/>
      <c r="M103" s="49"/>
    </row>
    <row r="104" spans="1:13" ht="18" customHeight="1" x14ac:dyDescent="0.5">
      <c r="B104" s="16"/>
      <c r="C104" s="125" t="str">
        <f>_xlfn.XLOOKUP(B104,'H 4 aanwijzingen'!$A$19:$A$97,'H 4 aanwijzingen'!$B$19:$B$97,"",1)</f>
        <v/>
      </c>
      <c r="D104" s="126"/>
      <c r="E104" s="127"/>
      <c r="F104" s="17"/>
      <c r="G104" s="121"/>
      <c r="H104" s="121"/>
      <c r="I104" s="121"/>
      <c r="J104" s="18"/>
      <c r="K104" s="19"/>
      <c r="L104" s="60"/>
      <c r="M104" s="49"/>
    </row>
    <row r="105" spans="1:13" ht="15" customHeight="1" x14ac:dyDescent="0.5">
      <c r="B105" s="23"/>
      <c r="C105" s="24"/>
      <c r="D105" s="24"/>
      <c r="E105" s="24"/>
      <c r="F105" s="25"/>
      <c r="G105" s="20"/>
      <c r="H105" s="20"/>
      <c r="I105" s="20"/>
      <c r="J105" s="21"/>
      <c r="K105" s="29"/>
      <c r="L105" s="60"/>
      <c r="M105" s="49"/>
    </row>
    <row r="106" spans="1:13" ht="15" customHeight="1" x14ac:dyDescent="0.5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49"/>
    </row>
    <row r="107" spans="1:13" ht="15" customHeight="1" x14ac:dyDescent="0.5">
      <c r="B107" s="1" t="s">
        <v>161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49"/>
    </row>
    <row r="108" spans="1:13" ht="18" customHeight="1" x14ac:dyDescent="0.5">
      <c r="A108" s="2" t="s">
        <v>12</v>
      </c>
      <c r="B108" s="61" t="s">
        <v>260</v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49"/>
    </row>
    <row r="109" spans="1:13" ht="18" customHeight="1" x14ac:dyDescent="0.5">
      <c r="B109" s="98" t="s">
        <v>19</v>
      </c>
      <c r="C109" s="99"/>
      <c r="D109" s="99"/>
      <c r="E109" s="99"/>
      <c r="F109" s="99"/>
      <c r="G109" s="100"/>
      <c r="H109" s="100"/>
      <c r="I109" s="100"/>
      <c r="J109" s="100"/>
      <c r="K109" s="22" t="s">
        <v>20</v>
      </c>
      <c r="L109" s="60"/>
      <c r="M109" s="49"/>
    </row>
    <row r="110" spans="1:13" ht="18" customHeight="1" x14ac:dyDescent="0.5">
      <c r="B110" s="107" t="s">
        <v>21</v>
      </c>
      <c r="C110" s="108"/>
      <c r="D110" s="108"/>
      <c r="E110" s="109"/>
      <c r="F110" s="110" t="s">
        <v>17</v>
      </c>
      <c r="G110" s="112" t="s">
        <v>6</v>
      </c>
      <c r="H110" s="113"/>
      <c r="I110" s="114"/>
      <c r="J110" s="102" t="s">
        <v>10</v>
      </c>
      <c r="K110" s="136" t="s">
        <v>11</v>
      </c>
      <c r="L110" s="60"/>
      <c r="M110" s="49"/>
    </row>
    <row r="111" spans="1:13" ht="18" customHeight="1" x14ac:dyDescent="0.5">
      <c r="B111" s="31" t="s">
        <v>83</v>
      </c>
      <c r="C111" s="15" t="s">
        <v>84</v>
      </c>
      <c r="D111" s="15"/>
      <c r="E111" s="32"/>
      <c r="F111" s="111"/>
      <c r="G111" s="115"/>
      <c r="H111" s="116"/>
      <c r="I111" s="117"/>
      <c r="J111" s="103"/>
      <c r="K111" s="137"/>
      <c r="L111" s="60"/>
      <c r="M111" s="49"/>
    </row>
    <row r="112" spans="1:13" ht="18" customHeight="1" x14ac:dyDescent="0.5">
      <c r="B112" s="16">
        <v>1350</v>
      </c>
      <c r="C112" s="125" t="str">
        <f>_xlfn.XLOOKUP(B112,'H 4 aanwijzingen'!$A$19:$A$98,'H 4 aanwijzingen'!$B$19:$B$98,"",1)</f>
        <v>Nog te verzenden facturen</v>
      </c>
      <c r="D112" s="126"/>
      <c r="E112" s="127"/>
      <c r="F112" s="17"/>
      <c r="G112" s="128" t="s">
        <v>221</v>
      </c>
      <c r="H112" s="128"/>
      <c r="I112" s="128"/>
      <c r="J112" s="72">
        <v>224</v>
      </c>
      <c r="K112" s="72"/>
      <c r="L112" s="60"/>
      <c r="M112" s="49"/>
    </row>
    <row r="113" spans="1:13" ht="18" customHeight="1" x14ac:dyDescent="0.5">
      <c r="B113" s="16">
        <v>1350</v>
      </c>
      <c r="C113" s="125" t="str">
        <f>_xlfn.XLOOKUP(B113,'H 4 aanwijzingen'!$A$19:$A$97,'H 4 aanwijzingen'!$B$19:$B$97,"",1)</f>
        <v>Nog te verzenden facturen</v>
      </c>
      <c r="D113" s="126"/>
      <c r="E113" s="127"/>
      <c r="F113" s="17"/>
      <c r="G113" s="97" t="s">
        <v>222</v>
      </c>
      <c r="H113" s="97"/>
      <c r="I113" s="97"/>
      <c r="J113" s="72">
        <v>270</v>
      </c>
      <c r="K113" s="72"/>
      <c r="L113" s="60"/>
      <c r="M113" s="49"/>
    </row>
    <row r="114" spans="1:13" ht="18" customHeight="1" x14ac:dyDescent="0.5">
      <c r="B114" s="16">
        <v>3000</v>
      </c>
      <c r="C114" s="125" t="str">
        <f>_xlfn.XLOOKUP(B114,'H 4 aanwijzingen'!$A$19:$A$97,'H 4 aanwijzingen'!$B$19:$B$97,"",1)</f>
        <v>Voorraad goederen</v>
      </c>
      <c r="D114" s="126"/>
      <c r="E114" s="127"/>
      <c r="F114" s="68">
        <v>30020</v>
      </c>
      <c r="G114" s="128" t="s">
        <v>219</v>
      </c>
      <c r="H114" s="128"/>
      <c r="I114" s="128"/>
      <c r="J114" s="72"/>
      <c r="K114" s="72">
        <v>224</v>
      </c>
      <c r="L114" s="60"/>
      <c r="M114" s="49"/>
    </row>
    <row r="115" spans="1:13" ht="18" customHeight="1" x14ac:dyDescent="0.5">
      <c r="B115" s="16">
        <v>3000</v>
      </c>
      <c r="C115" s="125" t="str">
        <f>_xlfn.XLOOKUP(B115,'H 4 aanwijzingen'!$A$19:$A$97,'H 4 aanwijzingen'!$B$19:$B$97,"",1)</f>
        <v>Voorraad goederen</v>
      </c>
      <c r="D115" s="126"/>
      <c r="E115" s="127"/>
      <c r="F115" s="68">
        <v>30010</v>
      </c>
      <c r="G115" s="97" t="s">
        <v>220</v>
      </c>
      <c r="H115" s="97"/>
      <c r="I115" s="97"/>
      <c r="J115" s="72"/>
      <c r="K115" s="72">
        <v>270</v>
      </c>
      <c r="L115" s="60"/>
      <c r="M115" s="49"/>
    </row>
    <row r="116" spans="1:13" ht="18" customHeight="1" x14ac:dyDescent="0.5">
      <c r="B116" s="16"/>
      <c r="C116" s="125" t="str">
        <f>_xlfn.XLOOKUP(B116,'H 4 aanwijzingen'!$A$19:$A$97,'H 4 aanwijzingen'!$B$19:$B$97,"",1)</f>
        <v/>
      </c>
      <c r="D116" s="126"/>
      <c r="E116" s="127"/>
      <c r="F116" s="17"/>
      <c r="G116" s="130"/>
      <c r="H116" s="131"/>
      <c r="I116" s="132"/>
      <c r="J116" s="18"/>
      <c r="K116" s="19"/>
      <c r="L116" s="60"/>
      <c r="M116" s="49"/>
    </row>
    <row r="117" spans="1:13" ht="18" customHeight="1" x14ac:dyDescent="0.5">
      <c r="B117" s="23"/>
      <c r="C117" s="24"/>
      <c r="D117" s="24"/>
      <c r="E117" s="24"/>
      <c r="F117" s="25"/>
      <c r="G117" s="30"/>
      <c r="H117" s="30"/>
      <c r="I117" s="30"/>
      <c r="J117" s="21"/>
      <c r="K117" s="29"/>
      <c r="L117" s="60"/>
      <c r="M117" s="49"/>
    </row>
    <row r="118" spans="1:13" ht="18" customHeight="1" x14ac:dyDescent="0.5">
      <c r="A118" s="2" t="s">
        <v>16</v>
      </c>
      <c r="B118" s="4" t="s">
        <v>261</v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49"/>
    </row>
    <row r="119" spans="1:13" ht="18" customHeight="1" x14ac:dyDescent="0.5">
      <c r="B119" s="98" t="s">
        <v>19</v>
      </c>
      <c r="C119" s="99"/>
      <c r="D119" s="99"/>
      <c r="E119" s="99"/>
      <c r="F119" s="99"/>
      <c r="G119" s="100"/>
      <c r="H119" s="100"/>
      <c r="I119" s="100"/>
      <c r="J119" s="100"/>
      <c r="K119" s="22" t="s">
        <v>20</v>
      </c>
      <c r="L119" s="60"/>
      <c r="M119" s="49"/>
    </row>
    <row r="120" spans="1:13" ht="18" customHeight="1" x14ac:dyDescent="0.5">
      <c r="B120" s="107" t="s">
        <v>21</v>
      </c>
      <c r="C120" s="108"/>
      <c r="D120" s="108"/>
      <c r="E120" s="109"/>
      <c r="F120" s="110" t="s">
        <v>17</v>
      </c>
      <c r="G120" s="112" t="s">
        <v>6</v>
      </c>
      <c r="H120" s="113"/>
      <c r="I120" s="114"/>
      <c r="J120" s="102" t="s">
        <v>10</v>
      </c>
      <c r="K120" s="136" t="s">
        <v>11</v>
      </c>
      <c r="L120" s="60"/>
      <c r="M120" s="49"/>
    </row>
    <row r="121" spans="1:13" ht="18" customHeight="1" x14ac:dyDescent="0.5">
      <c r="B121" s="31" t="s">
        <v>83</v>
      </c>
      <c r="C121" s="15" t="s">
        <v>84</v>
      </c>
      <c r="D121" s="15"/>
      <c r="E121" s="32"/>
      <c r="F121" s="111"/>
      <c r="G121" s="115"/>
      <c r="H121" s="116"/>
      <c r="I121" s="117"/>
      <c r="J121" s="103"/>
      <c r="K121" s="137"/>
      <c r="L121" s="60"/>
      <c r="M121" s="49"/>
    </row>
    <row r="122" spans="1:13" ht="18" customHeight="1" x14ac:dyDescent="0.5">
      <c r="B122" s="16">
        <v>1100</v>
      </c>
      <c r="C122" s="125" t="str">
        <f>_xlfn.XLOOKUP(B122,'H 4 aanwijzingen'!$A$19:$A$98,'H 4 aanwijzingen'!$B$19:$B$98,"",1)</f>
        <v>Debiteuren</v>
      </c>
      <c r="D122" s="126"/>
      <c r="E122" s="127"/>
      <c r="F122" s="17">
        <v>11096</v>
      </c>
      <c r="G122" s="97" t="s">
        <v>223</v>
      </c>
      <c r="H122" s="97"/>
      <c r="I122" s="97"/>
      <c r="J122" s="72">
        <v>1339.11</v>
      </c>
      <c r="K122" s="19"/>
      <c r="L122" s="60"/>
      <c r="M122" s="49"/>
    </row>
    <row r="123" spans="1:13" ht="18" customHeight="1" x14ac:dyDescent="0.5">
      <c r="B123" s="16">
        <v>8400</v>
      </c>
      <c r="C123" s="125" t="str">
        <f>_xlfn.XLOOKUP(B123,'H 4 aanwijzingen'!$A$19:$A$98,'H 4 aanwijzingen'!$B$19:$B$98,"",1)</f>
        <v>Omzet hoog tarief omzetbelasting</v>
      </c>
      <c r="D123" s="126"/>
      <c r="E123" s="127"/>
      <c r="F123" s="17"/>
      <c r="G123" s="128" t="s">
        <v>221</v>
      </c>
      <c r="H123" s="128"/>
      <c r="I123" s="128"/>
      <c r="J123" s="72"/>
      <c r="K123" s="72">
        <v>464</v>
      </c>
      <c r="L123" s="60"/>
      <c r="M123" s="49"/>
    </row>
    <row r="124" spans="1:13" ht="18" customHeight="1" x14ac:dyDescent="0.5">
      <c r="B124" s="16">
        <v>8400</v>
      </c>
      <c r="C124" s="125" t="str">
        <f>_xlfn.XLOOKUP(B124,'H 4 aanwijzingen'!$A$19:$A$98,'H 4 aanwijzingen'!$B$19:$B$98,"",1)</f>
        <v>Omzet hoog tarief omzetbelasting</v>
      </c>
      <c r="D124" s="126"/>
      <c r="E124" s="127"/>
      <c r="F124" s="17"/>
      <c r="G124" s="97" t="s">
        <v>222</v>
      </c>
      <c r="H124" s="97"/>
      <c r="I124" s="97"/>
      <c r="J124" s="72"/>
      <c r="K124" s="72">
        <v>621</v>
      </c>
      <c r="L124" s="60"/>
      <c r="M124" s="49"/>
    </row>
    <row r="125" spans="1:13" ht="18" customHeight="1" x14ac:dyDescent="0.5">
      <c r="B125" s="16">
        <v>1650</v>
      </c>
      <c r="C125" s="125" t="str">
        <f>_xlfn.XLOOKUP(B125,'H 4 aanwijzingen'!$A$19:$A$98,'H 4 aanwijzingen'!$B$19:$B$98,"",1)</f>
        <v>Verschuldigde omzetbelasting hoog</v>
      </c>
      <c r="D125" s="126"/>
      <c r="E125" s="127"/>
      <c r="F125" s="17"/>
      <c r="G125" s="97" t="s">
        <v>224</v>
      </c>
      <c r="H125" s="97"/>
      <c r="I125" s="97"/>
      <c r="J125" s="72"/>
      <c r="K125" s="72">
        <v>227.85</v>
      </c>
      <c r="L125" s="60"/>
      <c r="M125" s="49"/>
    </row>
    <row r="126" spans="1:13" ht="18" customHeight="1" x14ac:dyDescent="0.5">
      <c r="B126" s="16">
        <v>1150</v>
      </c>
      <c r="C126" s="125" t="str">
        <f>_xlfn.XLOOKUP(B126,'H 4 aanwijzingen'!$A$19:$A$98,'H 4 aanwijzingen'!$B$19:$B$98,"",1)</f>
        <v>Kredietbeperkingstoeslag</v>
      </c>
      <c r="D126" s="126"/>
      <c r="E126" s="127"/>
      <c r="F126" s="17"/>
      <c r="G126" s="97" t="s">
        <v>224</v>
      </c>
      <c r="H126" s="97"/>
      <c r="I126" s="97"/>
      <c r="J126" s="72"/>
      <c r="K126" s="72">
        <v>26.26</v>
      </c>
      <c r="L126" s="60"/>
      <c r="M126" s="49"/>
    </row>
    <row r="127" spans="1:13" ht="18" customHeight="1" x14ac:dyDescent="0.5">
      <c r="B127" s="16">
        <v>7000</v>
      </c>
      <c r="C127" s="125" t="str">
        <f>_xlfn.XLOOKUP(B127,'H 4 aanwijzingen'!$A$19:$A$98,'H 4 aanwijzingen'!$B$19:$B$98,"",1)</f>
        <v>Inkoopwaarde van de omzet</v>
      </c>
      <c r="D127" s="126"/>
      <c r="E127" s="127"/>
      <c r="F127" s="17"/>
      <c r="G127" s="97" t="s">
        <v>224</v>
      </c>
      <c r="H127" s="97"/>
      <c r="I127" s="97"/>
      <c r="J127" s="72">
        <v>494</v>
      </c>
      <c r="K127" s="72"/>
      <c r="L127" s="60"/>
      <c r="M127" s="49"/>
    </row>
    <row r="128" spans="1:13" ht="18" customHeight="1" x14ac:dyDescent="0.5">
      <c r="B128" s="16">
        <v>1350</v>
      </c>
      <c r="C128" s="125" t="str">
        <f>_xlfn.XLOOKUP(B128,'H 4 aanwijzingen'!$A$19:$A$98,'H 4 aanwijzingen'!$B$19:$B$98,"",1)</f>
        <v>Nog te verzenden facturen</v>
      </c>
      <c r="D128" s="126"/>
      <c r="E128" s="127"/>
      <c r="F128" s="17"/>
      <c r="G128" s="128" t="s">
        <v>221</v>
      </c>
      <c r="H128" s="128"/>
      <c r="I128" s="128"/>
      <c r="J128" s="72"/>
      <c r="K128" s="72">
        <v>224</v>
      </c>
      <c r="L128" s="60"/>
      <c r="M128" s="49"/>
    </row>
    <row r="129" spans="1:13" ht="18" customHeight="1" x14ac:dyDescent="0.5">
      <c r="B129" s="16">
        <v>1350</v>
      </c>
      <c r="C129" s="125" t="str">
        <f>_xlfn.XLOOKUP(B129,'H 4 aanwijzingen'!$A$19:$A$98,'H 4 aanwijzingen'!$B$19:$B$98,"",1)</f>
        <v>Nog te verzenden facturen</v>
      </c>
      <c r="D129" s="126"/>
      <c r="E129" s="127"/>
      <c r="F129" s="17"/>
      <c r="G129" s="97" t="s">
        <v>222</v>
      </c>
      <c r="H129" s="97"/>
      <c r="I129" s="97"/>
      <c r="J129" s="72"/>
      <c r="K129" s="72">
        <v>270</v>
      </c>
      <c r="L129" s="60"/>
      <c r="M129" s="49"/>
    </row>
    <row r="130" spans="1:13" ht="18" customHeight="1" x14ac:dyDescent="0.5">
      <c r="B130" s="16"/>
      <c r="C130" s="125" t="str">
        <f>_xlfn.XLOOKUP(B130,'H 4 aanwijzingen'!$A$19:$A$98,'H 4 aanwijzingen'!$B$19:$B$98,"",1)</f>
        <v/>
      </c>
      <c r="D130" s="126"/>
      <c r="E130" s="127"/>
      <c r="F130" s="17"/>
      <c r="G130" s="130"/>
      <c r="H130" s="131"/>
      <c r="I130" s="132"/>
      <c r="J130" s="18"/>
      <c r="K130" s="19"/>
      <c r="L130" s="60"/>
      <c r="M130" s="49"/>
    </row>
    <row r="131" spans="1:13" ht="18" customHeight="1" x14ac:dyDescent="0.5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49"/>
    </row>
    <row r="132" spans="1:13" ht="18" customHeight="1" x14ac:dyDescent="0.5">
      <c r="A132" s="2" t="s">
        <v>13</v>
      </c>
      <c r="B132" s="2" t="s">
        <v>141</v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49"/>
    </row>
    <row r="133" spans="1:13" ht="18" customHeight="1" x14ac:dyDescent="0.5">
      <c r="B133" s="98" t="s">
        <v>19</v>
      </c>
      <c r="C133" s="99"/>
      <c r="D133" s="99"/>
      <c r="E133" s="99"/>
      <c r="F133" s="99"/>
      <c r="G133" s="100"/>
      <c r="H133" s="100"/>
      <c r="I133" s="100"/>
      <c r="J133" s="100"/>
      <c r="K133" s="22" t="s">
        <v>20</v>
      </c>
      <c r="L133" s="60"/>
      <c r="M133" s="49"/>
    </row>
    <row r="134" spans="1:13" ht="18" customHeight="1" x14ac:dyDescent="0.5">
      <c r="B134" s="107" t="s">
        <v>21</v>
      </c>
      <c r="C134" s="108"/>
      <c r="D134" s="108"/>
      <c r="E134" s="109"/>
      <c r="F134" s="110" t="s">
        <v>17</v>
      </c>
      <c r="G134" s="112" t="s">
        <v>6</v>
      </c>
      <c r="H134" s="113"/>
      <c r="I134" s="114"/>
      <c r="J134" s="102" t="s">
        <v>10</v>
      </c>
      <c r="K134" s="136" t="s">
        <v>11</v>
      </c>
      <c r="L134" s="60"/>
      <c r="M134" s="49"/>
    </row>
    <row r="135" spans="1:13" ht="18" customHeight="1" x14ac:dyDescent="0.5">
      <c r="B135" s="31" t="s">
        <v>83</v>
      </c>
      <c r="C135" s="15" t="s">
        <v>84</v>
      </c>
      <c r="D135" s="15"/>
      <c r="E135" s="32"/>
      <c r="F135" s="111"/>
      <c r="G135" s="115"/>
      <c r="H135" s="116"/>
      <c r="I135" s="117"/>
      <c r="J135" s="103"/>
      <c r="K135" s="137"/>
      <c r="L135" s="60"/>
      <c r="M135" s="49"/>
    </row>
    <row r="136" spans="1:13" ht="18" customHeight="1" x14ac:dyDescent="0.5">
      <c r="B136" s="16">
        <v>1055</v>
      </c>
      <c r="C136" s="125" t="str">
        <f>_xlfn.XLOOKUP(B136,'H 4 aanwijzingen'!$A$19:$A$98,'H 4 aanwijzingen'!$B$19:$B$98,"",1)</f>
        <v>ABNAMRO-bank</v>
      </c>
      <c r="D136" s="126"/>
      <c r="E136" s="127"/>
      <c r="F136" s="62"/>
      <c r="G136" s="128" t="s">
        <v>262</v>
      </c>
      <c r="H136" s="128"/>
      <c r="I136" s="128"/>
      <c r="J136" s="72">
        <v>1312.85</v>
      </c>
      <c r="K136" s="72"/>
      <c r="L136" s="60"/>
      <c r="M136" s="49"/>
    </row>
    <row r="137" spans="1:13" ht="18" customHeight="1" x14ac:dyDescent="0.5">
      <c r="B137" s="16">
        <v>1100</v>
      </c>
      <c r="C137" s="125" t="str">
        <f>_xlfn.XLOOKUP(B137,'H 4 aanwijzingen'!$A$19:$A$98,'H 4 aanwijzingen'!$B$19:$B$98,"",1)</f>
        <v>Debiteuren</v>
      </c>
      <c r="D137" s="126"/>
      <c r="E137" s="127"/>
      <c r="F137" s="68">
        <v>11096</v>
      </c>
      <c r="G137" s="97" t="s">
        <v>223</v>
      </c>
      <c r="H137" s="97"/>
      <c r="I137" s="97"/>
      <c r="J137" s="72"/>
      <c r="K137" s="72">
        <v>1339.11</v>
      </c>
      <c r="L137" s="60"/>
      <c r="M137" s="49"/>
    </row>
    <row r="138" spans="1:13" ht="18" customHeight="1" x14ac:dyDescent="0.5">
      <c r="B138" s="16">
        <v>1150</v>
      </c>
      <c r="C138" s="125" t="str">
        <f>_xlfn.XLOOKUP(B138,'H 4 aanwijzingen'!$A$19:$A$98,'H 4 aanwijzingen'!$B$19:$B$98,"",1)</f>
        <v>Kredietbeperkingstoeslag</v>
      </c>
      <c r="D138" s="126"/>
      <c r="E138" s="127"/>
      <c r="F138" s="68"/>
      <c r="G138" s="97" t="s">
        <v>224</v>
      </c>
      <c r="H138" s="97"/>
      <c r="I138" s="97"/>
      <c r="J138" s="72">
        <v>26.26</v>
      </c>
      <c r="K138" s="72"/>
      <c r="L138" s="60"/>
      <c r="M138" s="49"/>
    </row>
    <row r="139" spans="1:13" ht="18" customHeight="1" x14ac:dyDescent="0.5">
      <c r="B139" s="16"/>
      <c r="C139" s="125" t="str">
        <f>_xlfn.XLOOKUP(B139,'H 4 aanwijzingen'!$A$19:$A$98,'H 4 aanwijzingen'!$B$19:$B$98,"",1)</f>
        <v/>
      </c>
      <c r="D139" s="126"/>
      <c r="E139" s="127"/>
      <c r="F139" s="17"/>
      <c r="G139" s="121"/>
      <c r="H139" s="121"/>
      <c r="I139" s="121"/>
      <c r="J139" s="18"/>
      <c r="K139" s="19"/>
      <c r="L139" s="60"/>
      <c r="M139" s="49"/>
    </row>
    <row r="140" spans="1:13" ht="18" customHeight="1" x14ac:dyDescent="0.5">
      <c r="B140" s="23"/>
      <c r="C140" s="24"/>
      <c r="D140" s="24"/>
      <c r="E140" s="24"/>
      <c r="F140" s="25"/>
      <c r="G140" s="20"/>
      <c r="H140" s="20"/>
      <c r="I140" s="20"/>
      <c r="J140" s="21"/>
      <c r="K140" s="29"/>
      <c r="L140" s="60"/>
      <c r="M140" s="49"/>
    </row>
    <row r="141" spans="1:13" ht="18" customHeight="1" x14ac:dyDescent="0.5">
      <c r="A141" s="2" t="s">
        <v>14</v>
      </c>
      <c r="B141" s="2" t="s">
        <v>141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49"/>
    </row>
    <row r="142" spans="1:13" ht="18" customHeight="1" x14ac:dyDescent="0.5">
      <c r="B142" s="98" t="s">
        <v>19</v>
      </c>
      <c r="C142" s="99"/>
      <c r="D142" s="99"/>
      <c r="E142" s="99"/>
      <c r="F142" s="99"/>
      <c r="G142" s="100"/>
      <c r="H142" s="100"/>
      <c r="I142" s="100"/>
      <c r="J142" s="100"/>
      <c r="K142" s="22" t="s">
        <v>20</v>
      </c>
      <c r="L142" s="60"/>
      <c r="M142" s="49"/>
    </row>
    <row r="143" spans="1:13" ht="18" customHeight="1" x14ac:dyDescent="0.5">
      <c r="B143" s="107" t="s">
        <v>21</v>
      </c>
      <c r="C143" s="108"/>
      <c r="D143" s="108"/>
      <c r="E143" s="109"/>
      <c r="F143" s="110" t="s">
        <v>17</v>
      </c>
      <c r="G143" s="112" t="s">
        <v>6</v>
      </c>
      <c r="H143" s="113"/>
      <c r="I143" s="114"/>
      <c r="J143" s="102" t="s">
        <v>10</v>
      </c>
      <c r="K143" s="136" t="s">
        <v>11</v>
      </c>
      <c r="L143" s="60"/>
      <c r="M143" s="49"/>
    </row>
    <row r="144" spans="1:13" ht="18" customHeight="1" x14ac:dyDescent="0.5">
      <c r="B144" s="31" t="s">
        <v>83</v>
      </c>
      <c r="C144" s="15" t="s">
        <v>84</v>
      </c>
      <c r="D144" s="15"/>
      <c r="E144" s="32"/>
      <c r="F144" s="111"/>
      <c r="G144" s="115"/>
      <c r="H144" s="116"/>
      <c r="I144" s="117"/>
      <c r="J144" s="103"/>
      <c r="K144" s="137"/>
      <c r="L144" s="60"/>
      <c r="M144" s="49"/>
    </row>
    <row r="145" spans="1:13" ht="18" customHeight="1" x14ac:dyDescent="0.5">
      <c r="B145" s="16">
        <v>1055</v>
      </c>
      <c r="C145" s="125" t="str">
        <f>_xlfn.XLOOKUP(B145,'H 4 aanwijzingen'!$A$19:$A$98,'H 4 aanwijzingen'!$B$19:$B$98,"",1)</f>
        <v>ABNAMRO-bank</v>
      </c>
      <c r="D145" s="126"/>
      <c r="E145" s="127"/>
      <c r="F145" s="62"/>
      <c r="G145" s="128" t="s">
        <v>262</v>
      </c>
      <c r="H145" s="128"/>
      <c r="I145" s="128"/>
      <c r="J145" s="72">
        <v>1339.11</v>
      </c>
      <c r="K145" s="72"/>
      <c r="L145" s="60"/>
      <c r="M145" s="49"/>
    </row>
    <row r="146" spans="1:13" ht="18" customHeight="1" x14ac:dyDescent="0.5">
      <c r="B146" s="16">
        <v>1100</v>
      </c>
      <c r="C146" s="125" t="str">
        <f>_xlfn.XLOOKUP(B146,'H 4 aanwijzingen'!$A$19:$A$98,'H 4 aanwijzingen'!$B$19:$B$98,"",1)</f>
        <v>Debiteuren</v>
      </c>
      <c r="D146" s="126"/>
      <c r="E146" s="127"/>
      <c r="F146" s="68">
        <v>11096</v>
      </c>
      <c r="G146" s="97" t="s">
        <v>223</v>
      </c>
      <c r="H146" s="97"/>
      <c r="I146" s="97"/>
      <c r="J146" s="72"/>
      <c r="K146" s="72">
        <v>1339.11</v>
      </c>
      <c r="L146" s="60"/>
      <c r="M146" s="49"/>
    </row>
    <row r="147" spans="1:13" ht="18" customHeight="1" x14ac:dyDescent="0.5">
      <c r="B147" s="16">
        <v>1150</v>
      </c>
      <c r="C147" s="125" t="str">
        <f>_xlfn.XLOOKUP(B147,'H 4 aanwijzingen'!$A$19:$A$98,'H 4 aanwijzingen'!$B$19:$B$98,"",1)</f>
        <v>Kredietbeperkingstoeslag</v>
      </c>
      <c r="D147" s="126"/>
      <c r="E147" s="127"/>
      <c r="F147" s="68"/>
      <c r="G147" s="97" t="s">
        <v>224</v>
      </c>
      <c r="H147" s="97"/>
      <c r="I147" s="97"/>
      <c r="J147" s="72">
        <v>26.26</v>
      </c>
      <c r="K147" s="72"/>
      <c r="L147" s="60"/>
      <c r="M147" s="49"/>
    </row>
    <row r="148" spans="1:13" ht="18" customHeight="1" x14ac:dyDescent="0.5">
      <c r="B148" s="16">
        <v>8600</v>
      </c>
      <c r="C148" s="125" t="str">
        <f>_xlfn.XLOOKUP(B148,'H 4 aanwijzingen'!$A$19:$A$98,'H 4 aanwijzingen'!$B$19:$B$98,"",1)</f>
        <v>Opbrengst kredietbeperkingstoeslag</v>
      </c>
      <c r="D148" s="126"/>
      <c r="E148" s="127"/>
      <c r="F148" s="68"/>
      <c r="G148" s="97" t="s">
        <v>224</v>
      </c>
      <c r="H148" s="97"/>
      <c r="I148" s="97"/>
      <c r="J148" s="86"/>
      <c r="K148" s="72">
        <v>21.7</v>
      </c>
      <c r="L148" s="60"/>
      <c r="M148" s="49"/>
    </row>
    <row r="149" spans="1:13" ht="18" customHeight="1" x14ac:dyDescent="0.5">
      <c r="B149" s="16">
        <v>1650</v>
      </c>
      <c r="C149" s="125" t="str">
        <f>_xlfn.XLOOKUP(B149,'H 4 aanwijzingen'!$A$19:$A$98,'H 4 aanwijzingen'!$B$19:$B$98,"",1)</f>
        <v>Verschuldigde omzetbelasting hoog</v>
      </c>
      <c r="D149" s="126"/>
      <c r="E149" s="127"/>
      <c r="F149" s="68"/>
      <c r="G149" s="97" t="s">
        <v>224</v>
      </c>
      <c r="H149" s="97"/>
      <c r="I149" s="97"/>
      <c r="J149" s="86"/>
      <c r="K149" s="72">
        <v>4.5599999999999996</v>
      </c>
      <c r="L149" s="60"/>
      <c r="M149" s="49"/>
    </row>
    <row r="150" spans="1:13" ht="18" customHeight="1" x14ac:dyDescent="0.5">
      <c r="B150" s="16"/>
      <c r="C150" s="125" t="str">
        <f>_xlfn.XLOOKUP(B150,'H 4 aanwijzingen'!$A$19:$A$98,'H 4 aanwijzingen'!$B$19:$B$98,"",1)</f>
        <v/>
      </c>
      <c r="D150" s="126"/>
      <c r="E150" s="127"/>
      <c r="F150" s="17"/>
      <c r="G150" s="130"/>
      <c r="H150" s="131"/>
      <c r="I150" s="132"/>
      <c r="J150" s="18"/>
      <c r="K150" s="19"/>
      <c r="L150" s="60"/>
      <c r="M150" s="49"/>
    </row>
    <row r="151" spans="1:13" ht="15" customHeight="1" x14ac:dyDescent="0.5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49"/>
    </row>
    <row r="152" spans="1:13" ht="15" customHeight="1" x14ac:dyDescent="0.5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49"/>
    </row>
    <row r="153" spans="1:13" ht="15" customHeight="1" x14ac:dyDescent="0.5">
      <c r="B153" s="1" t="s">
        <v>162</v>
      </c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49"/>
    </row>
    <row r="154" spans="1:13" ht="18" customHeight="1" x14ac:dyDescent="0.5">
      <c r="A154" s="2" t="s">
        <v>12</v>
      </c>
      <c r="B154" s="2" t="s">
        <v>163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49"/>
    </row>
    <row r="155" spans="1:13" ht="18" customHeight="1" x14ac:dyDescent="0.5">
      <c r="B155" s="98" t="s">
        <v>19</v>
      </c>
      <c r="C155" s="99"/>
      <c r="D155" s="99"/>
      <c r="E155" s="99"/>
      <c r="F155" s="99"/>
      <c r="G155" s="100"/>
      <c r="H155" s="100"/>
      <c r="I155" s="100"/>
      <c r="J155" s="100"/>
      <c r="K155" s="22" t="s">
        <v>20</v>
      </c>
      <c r="L155" s="60"/>
      <c r="M155" s="49"/>
    </row>
    <row r="156" spans="1:13" ht="18" customHeight="1" x14ac:dyDescent="0.5">
      <c r="B156" s="107" t="s">
        <v>21</v>
      </c>
      <c r="C156" s="108"/>
      <c r="D156" s="108"/>
      <c r="E156" s="109"/>
      <c r="F156" s="110" t="s">
        <v>17</v>
      </c>
      <c r="G156" s="112" t="s">
        <v>6</v>
      </c>
      <c r="H156" s="113"/>
      <c r="I156" s="114"/>
      <c r="J156" s="102" t="s">
        <v>10</v>
      </c>
      <c r="K156" s="136" t="s">
        <v>11</v>
      </c>
      <c r="L156" s="60"/>
      <c r="M156" s="49"/>
    </row>
    <row r="157" spans="1:13" ht="18" customHeight="1" x14ac:dyDescent="0.5">
      <c r="B157" s="31" t="s">
        <v>83</v>
      </c>
      <c r="C157" s="15" t="s">
        <v>84</v>
      </c>
      <c r="D157" s="15"/>
      <c r="E157" s="32"/>
      <c r="F157" s="111"/>
      <c r="G157" s="115"/>
      <c r="H157" s="116"/>
      <c r="I157" s="117"/>
      <c r="J157" s="103"/>
      <c r="K157" s="137"/>
      <c r="L157" s="60"/>
      <c r="M157" s="49"/>
    </row>
    <row r="158" spans="1:13" ht="18" customHeight="1" x14ac:dyDescent="0.5">
      <c r="B158" s="16">
        <v>1100</v>
      </c>
      <c r="C158" s="125" t="str">
        <f>_xlfn.XLOOKUP(B158,'H 4 aanwijzingen'!$A$19:$A$100,'H 4 aanwijzingen'!$B$19:$B$100,"",1)</f>
        <v>Debiteuren</v>
      </c>
      <c r="D158" s="126"/>
      <c r="E158" s="127"/>
      <c r="F158" s="68">
        <v>11012</v>
      </c>
      <c r="G158" s="97">
        <v>1224</v>
      </c>
      <c r="H158" s="97"/>
      <c r="I158" s="97"/>
      <c r="J158" s="72">
        <v>7865</v>
      </c>
      <c r="K158" s="19"/>
      <c r="L158" s="60"/>
      <c r="M158" s="49"/>
    </row>
    <row r="159" spans="1:13" ht="18" customHeight="1" x14ac:dyDescent="0.5">
      <c r="B159" s="16">
        <v>8200</v>
      </c>
      <c r="C159" s="125" t="str">
        <f>_xlfn.XLOOKUP(B159,'H 4 aanwijzingen'!$A$19:$A$100,'H 4 aanwijzingen'!$B$19:$B$100,"",1)</f>
        <v>Verstrekte kortingen en rabatten</v>
      </c>
      <c r="D159" s="126"/>
      <c r="E159" s="127"/>
      <c r="F159" s="17"/>
      <c r="G159" s="97" t="s">
        <v>225</v>
      </c>
      <c r="H159" s="97"/>
      <c r="I159" s="97"/>
      <c r="J159" s="72">
        <v>652</v>
      </c>
      <c r="K159" s="19"/>
      <c r="L159" s="60"/>
      <c r="M159" s="49"/>
    </row>
    <row r="160" spans="1:13" ht="18" customHeight="1" x14ac:dyDescent="0.5">
      <c r="B160" s="16">
        <v>8400</v>
      </c>
      <c r="C160" s="125" t="str">
        <f>_xlfn.XLOOKUP(B160,'H 4 aanwijzingen'!$A$19:$A$100,'H 4 aanwijzingen'!$B$19:$B$100,"",1)</f>
        <v>Omzet hoog tarief omzetbelasting</v>
      </c>
      <c r="D160" s="126"/>
      <c r="E160" s="127"/>
      <c r="F160" s="17"/>
      <c r="G160" s="128" t="s">
        <v>226</v>
      </c>
      <c r="H160" s="128"/>
      <c r="I160" s="128"/>
      <c r="J160" s="72"/>
      <c r="K160" s="72">
        <v>5280</v>
      </c>
      <c r="L160" s="60"/>
      <c r="M160" s="49"/>
    </row>
    <row r="161" spans="1:13" ht="18" customHeight="1" x14ac:dyDescent="0.5">
      <c r="B161" s="16">
        <v>8400</v>
      </c>
      <c r="C161" s="125" t="str">
        <f>_xlfn.XLOOKUP(B161,'H 4 aanwijzingen'!$A$19:$A$100,'H 4 aanwijzingen'!$B$19:$B$100,"",1)</f>
        <v>Omzet hoog tarief omzetbelasting</v>
      </c>
      <c r="D161" s="126"/>
      <c r="E161" s="127"/>
      <c r="F161" s="17"/>
      <c r="G161" s="97" t="s">
        <v>227</v>
      </c>
      <c r="H161" s="97"/>
      <c r="I161" s="97"/>
      <c r="J161" s="72"/>
      <c r="K161" s="72">
        <v>1872</v>
      </c>
      <c r="L161" s="60"/>
      <c r="M161" s="49"/>
    </row>
    <row r="162" spans="1:13" ht="18" customHeight="1" x14ac:dyDescent="0.5">
      <c r="B162" s="16">
        <v>1650</v>
      </c>
      <c r="C162" s="125" t="str">
        <f>_xlfn.XLOOKUP(B162,'H 4 aanwijzingen'!$A$19:$A$100,'H 4 aanwijzingen'!$B$19:$B$100,"",1)</f>
        <v>Verschuldigde omzetbelasting hoog</v>
      </c>
      <c r="D162" s="126"/>
      <c r="E162" s="127"/>
      <c r="F162" s="17"/>
      <c r="G162" s="97" t="s">
        <v>225</v>
      </c>
      <c r="H162" s="97"/>
      <c r="I162" s="97"/>
      <c r="J162" s="72"/>
      <c r="K162" s="72">
        <v>1365</v>
      </c>
      <c r="L162" s="60"/>
      <c r="M162" s="49"/>
    </row>
    <row r="163" spans="1:13" ht="18" customHeight="1" x14ac:dyDescent="0.5">
      <c r="B163" s="16">
        <v>7000</v>
      </c>
      <c r="C163" s="125" t="str">
        <f>_xlfn.XLOOKUP(B163,'H 4 aanwijzingen'!$A$19:$A$100,'H 4 aanwijzingen'!$B$19:$B$100,"",1)</f>
        <v>Inkoopwaarde van de omzet</v>
      </c>
      <c r="D163" s="126"/>
      <c r="E163" s="127"/>
      <c r="F163" s="17"/>
      <c r="G163" s="97" t="s">
        <v>225</v>
      </c>
      <c r="H163" s="97"/>
      <c r="I163" s="97"/>
      <c r="J163" s="72">
        <v>3960</v>
      </c>
      <c r="K163" s="72"/>
      <c r="L163" s="60"/>
      <c r="M163" s="49"/>
    </row>
    <row r="164" spans="1:13" ht="18" customHeight="1" x14ac:dyDescent="0.5">
      <c r="B164" s="16">
        <v>3200</v>
      </c>
      <c r="C164" s="125" t="str">
        <f>_xlfn.XLOOKUP(B164,'H 4 aanwijzingen'!$A$19:$A$100,'H 4 aanwijzingen'!$B$19:$B$100,"",1)</f>
        <v>Nog te verzenden goederen</v>
      </c>
      <c r="D164" s="126"/>
      <c r="E164" s="127"/>
      <c r="F164" s="17"/>
      <c r="G164" s="128" t="s">
        <v>226</v>
      </c>
      <c r="H164" s="128"/>
      <c r="I164" s="128"/>
      <c r="J164" s="72"/>
      <c r="K164" s="72">
        <v>3000</v>
      </c>
      <c r="L164" s="60"/>
      <c r="M164" s="49"/>
    </row>
    <row r="165" spans="1:13" ht="18" customHeight="1" x14ac:dyDescent="0.5">
      <c r="B165" s="16">
        <v>3200</v>
      </c>
      <c r="C165" s="125" t="str">
        <f>_xlfn.XLOOKUP(B165,'H 4 aanwijzingen'!$A$19:$A$100,'H 4 aanwijzingen'!$B$19:$B$100,"",1)</f>
        <v>Nog te verzenden goederen</v>
      </c>
      <c r="D165" s="126"/>
      <c r="E165" s="127"/>
      <c r="F165" s="17"/>
      <c r="G165" s="97" t="s">
        <v>227</v>
      </c>
      <c r="H165" s="97"/>
      <c r="I165" s="97"/>
      <c r="J165" s="72"/>
      <c r="K165" s="72">
        <v>960</v>
      </c>
      <c r="L165" s="60"/>
      <c r="M165" s="49"/>
    </row>
    <row r="166" spans="1:13" ht="18" customHeight="1" x14ac:dyDescent="0.5">
      <c r="B166" s="16"/>
      <c r="C166" s="125" t="str">
        <f>_xlfn.XLOOKUP(B166,'H 4 aanwijzingen'!$A$19:$A$100,'H 4 aanwijzingen'!$B$19:$B$100,"",1)</f>
        <v/>
      </c>
      <c r="D166" s="126"/>
      <c r="E166" s="127"/>
      <c r="F166" s="17"/>
      <c r="G166" s="130"/>
      <c r="H166" s="131"/>
      <c r="I166" s="132"/>
      <c r="J166" s="18"/>
      <c r="K166" s="19"/>
      <c r="L166" s="60"/>
      <c r="M166" s="49"/>
    </row>
    <row r="167" spans="1:13" ht="18" customHeight="1" x14ac:dyDescent="0.5">
      <c r="B167" s="23"/>
      <c r="C167" s="24"/>
      <c r="D167" s="24"/>
      <c r="E167" s="24"/>
      <c r="F167" s="25"/>
      <c r="G167" s="30"/>
      <c r="H167" s="30"/>
      <c r="I167" s="30"/>
      <c r="J167" s="21"/>
      <c r="K167" s="29"/>
      <c r="L167" s="60"/>
      <c r="M167" s="49"/>
    </row>
    <row r="168" spans="1:13" ht="18" customHeight="1" x14ac:dyDescent="0.5">
      <c r="A168" s="2" t="s">
        <v>16</v>
      </c>
      <c r="B168" s="2" t="s">
        <v>251</v>
      </c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49"/>
    </row>
    <row r="169" spans="1:13" ht="18" customHeight="1" x14ac:dyDescent="0.5">
      <c r="B169" s="98" t="s">
        <v>19</v>
      </c>
      <c r="C169" s="99"/>
      <c r="D169" s="99"/>
      <c r="E169" s="99"/>
      <c r="F169" s="99"/>
      <c r="G169" s="100"/>
      <c r="H169" s="100"/>
      <c r="I169" s="100"/>
      <c r="J169" s="100"/>
      <c r="K169" s="22" t="s">
        <v>20</v>
      </c>
      <c r="L169" s="60"/>
      <c r="M169" s="49"/>
    </row>
    <row r="170" spans="1:13" ht="18" customHeight="1" x14ac:dyDescent="0.5">
      <c r="B170" s="107" t="s">
        <v>21</v>
      </c>
      <c r="C170" s="108"/>
      <c r="D170" s="108"/>
      <c r="E170" s="109"/>
      <c r="F170" s="110" t="s">
        <v>17</v>
      </c>
      <c r="G170" s="112" t="s">
        <v>6</v>
      </c>
      <c r="H170" s="113"/>
      <c r="I170" s="114"/>
      <c r="J170" s="102" t="s">
        <v>10</v>
      </c>
      <c r="K170" s="136" t="s">
        <v>11</v>
      </c>
      <c r="L170" s="60"/>
      <c r="M170" s="49"/>
    </row>
    <row r="171" spans="1:13" ht="18" customHeight="1" x14ac:dyDescent="0.5">
      <c r="B171" s="31" t="s">
        <v>83</v>
      </c>
      <c r="C171" s="15" t="s">
        <v>84</v>
      </c>
      <c r="D171" s="15"/>
      <c r="E171" s="32"/>
      <c r="F171" s="111"/>
      <c r="G171" s="115"/>
      <c r="H171" s="116"/>
      <c r="I171" s="117"/>
      <c r="J171" s="103"/>
      <c r="K171" s="137"/>
      <c r="L171" s="60"/>
      <c r="M171" s="49"/>
    </row>
    <row r="172" spans="1:13" ht="18" customHeight="1" x14ac:dyDescent="0.5">
      <c r="B172" s="16">
        <v>3200</v>
      </c>
      <c r="C172" s="125" t="str">
        <f>_xlfn.XLOOKUP(B172,'H 4 aanwijzingen'!$A$19:$A$100,'H 4 aanwijzingen'!$B$19:$B$100,"",1)</f>
        <v>Nog te verzenden goederen</v>
      </c>
      <c r="D172" s="126"/>
      <c r="E172" s="127"/>
      <c r="F172" s="17"/>
      <c r="G172" s="128" t="s">
        <v>226</v>
      </c>
      <c r="H172" s="128"/>
      <c r="I172" s="128"/>
      <c r="J172" s="72">
        <v>3000</v>
      </c>
      <c r="K172" s="19"/>
      <c r="L172" s="60"/>
      <c r="M172" s="49"/>
    </row>
    <row r="173" spans="1:13" ht="18" customHeight="1" x14ac:dyDescent="0.5">
      <c r="B173" s="16">
        <v>3200</v>
      </c>
      <c r="C173" s="125" t="str">
        <f>_xlfn.XLOOKUP(B173,'H 4 aanwijzingen'!$A$19:$A$100,'H 4 aanwijzingen'!$B$19:$B$100,"",1)</f>
        <v>Nog te verzenden goederen</v>
      </c>
      <c r="D173" s="126"/>
      <c r="E173" s="127"/>
      <c r="F173" s="17"/>
      <c r="G173" s="97" t="s">
        <v>227</v>
      </c>
      <c r="H173" s="97"/>
      <c r="I173" s="97"/>
      <c r="J173" s="72">
        <v>960</v>
      </c>
      <c r="K173" s="19"/>
      <c r="L173" s="60"/>
      <c r="M173" s="49"/>
    </row>
    <row r="174" spans="1:13" ht="18" customHeight="1" x14ac:dyDescent="0.5">
      <c r="B174" s="16">
        <v>3000</v>
      </c>
      <c r="C174" s="125" t="str">
        <f>_xlfn.XLOOKUP(B174,'H 4 aanwijzingen'!$A$19:$A$100,'H 4 aanwijzingen'!$B$19:$B$100,"",1)</f>
        <v>Voorraad goederen</v>
      </c>
      <c r="D174" s="126"/>
      <c r="E174" s="127"/>
      <c r="F174" s="68">
        <v>30010</v>
      </c>
      <c r="G174" s="97" t="s">
        <v>226</v>
      </c>
      <c r="H174" s="97"/>
      <c r="I174" s="97"/>
      <c r="J174" s="76"/>
      <c r="K174" s="72">
        <v>3000</v>
      </c>
      <c r="L174" s="60"/>
      <c r="M174" s="49"/>
    </row>
    <row r="175" spans="1:13" ht="18" customHeight="1" x14ac:dyDescent="0.5">
      <c r="B175" s="16">
        <v>3000</v>
      </c>
      <c r="C175" s="125" t="str">
        <f>_xlfn.XLOOKUP(B175,'H 4 aanwijzingen'!$A$19:$A$100,'H 4 aanwijzingen'!$B$19:$B$100,"",1)</f>
        <v>Voorraad goederen</v>
      </c>
      <c r="D175" s="126"/>
      <c r="E175" s="127"/>
      <c r="F175" s="68">
        <v>30020</v>
      </c>
      <c r="G175" s="97" t="s">
        <v>227</v>
      </c>
      <c r="H175" s="97"/>
      <c r="I175" s="97"/>
      <c r="J175" s="76"/>
      <c r="K175" s="72">
        <v>960</v>
      </c>
      <c r="L175" s="60"/>
      <c r="M175" s="49"/>
    </row>
    <row r="176" spans="1:13" ht="18" customHeight="1" x14ac:dyDescent="0.5">
      <c r="B176" s="16"/>
      <c r="C176" s="125" t="str">
        <f>_xlfn.XLOOKUP(B176,'H 4 aanwijzingen'!$A$19:$A$100,'H 4 aanwijzingen'!$B$19:$B$100,"",1)</f>
        <v/>
      </c>
      <c r="D176" s="126"/>
      <c r="E176" s="127"/>
      <c r="F176" s="17"/>
      <c r="G176" s="130"/>
      <c r="H176" s="131"/>
      <c r="I176" s="132"/>
      <c r="J176" s="18"/>
      <c r="K176" s="19"/>
      <c r="L176" s="60"/>
      <c r="M176" s="49"/>
    </row>
    <row r="177" spans="1:13" ht="18" customHeight="1" x14ac:dyDescent="0.5">
      <c r="B177" s="23"/>
      <c r="C177" s="24"/>
      <c r="D177" s="24"/>
      <c r="E177" s="24"/>
      <c r="F177" s="25"/>
      <c r="G177" s="30"/>
      <c r="H177" s="30"/>
      <c r="I177" s="30"/>
      <c r="J177" s="21"/>
      <c r="K177" s="29"/>
      <c r="L177" s="60"/>
      <c r="M177" s="49"/>
    </row>
    <row r="178" spans="1:13" ht="18" customHeight="1" x14ac:dyDescent="0.5">
      <c r="A178" s="2" t="s">
        <v>13</v>
      </c>
      <c r="B178" s="2" t="s">
        <v>164</v>
      </c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49"/>
    </row>
    <row r="179" spans="1:13" ht="18" customHeight="1" x14ac:dyDescent="0.5">
      <c r="B179" s="98" t="s">
        <v>19</v>
      </c>
      <c r="C179" s="99"/>
      <c r="D179" s="99"/>
      <c r="E179" s="99"/>
      <c r="F179" s="99"/>
      <c r="G179" s="100"/>
      <c r="H179" s="100"/>
      <c r="I179" s="100"/>
      <c r="J179" s="100"/>
      <c r="K179" s="22" t="s">
        <v>20</v>
      </c>
      <c r="L179" s="60"/>
      <c r="M179" s="49"/>
    </row>
    <row r="180" spans="1:13" ht="18" customHeight="1" x14ac:dyDescent="0.5">
      <c r="B180" s="107" t="s">
        <v>21</v>
      </c>
      <c r="C180" s="108"/>
      <c r="D180" s="108"/>
      <c r="E180" s="109"/>
      <c r="F180" s="110" t="s">
        <v>17</v>
      </c>
      <c r="G180" s="112" t="s">
        <v>6</v>
      </c>
      <c r="H180" s="113"/>
      <c r="I180" s="114"/>
      <c r="J180" s="102" t="s">
        <v>10</v>
      </c>
      <c r="K180" s="136" t="s">
        <v>11</v>
      </c>
      <c r="L180" s="60"/>
      <c r="M180" s="49"/>
    </row>
    <row r="181" spans="1:13" ht="18" customHeight="1" x14ac:dyDescent="0.5">
      <c r="B181" s="31" t="s">
        <v>83</v>
      </c>
      <c r="C181" s="15" t="s">
        <v>84</v>
      </c>
      <c r="D181" s="15"/>
      <c r="E181" s="32"/>
      <c r="F181" s="111"/>
      <c r="G181" s="115"/>
      <c r="H181" s="116"/>
      <c r="I181" s="117"/>
      <c r="J181" s="103"/>
      <c r="K181" s="137"/>
      <c r="L181" s="60"/>
      <c r="M181" s="49"/>
    </row>
    <row r="182" spans="1:13" ht="18" customHeight="1" x14ac:dyDescent="0.5">
      <c r="B182" s="16">
        <v>1100</v>
      </c>
      <c r="C182" s="125" t="str">
        <f>_xlfn.XLOOKUP(B182,'H 4 aanwijzingen'!$A$19:$A$100,'H 4 aanwijzingen'!$B$19:$B$100,"",1)</f>
        <v>Debiteuren</v>
      </c>
      <c r="D182" s="126"/>
      <c r="E182" s="127"/>
      <c r="F182" s="68">
        <v>11012</v>
      </c>
      <c r="G182" s="97">
        <v>1224</v>
      </c>
      <c r="H182" s="97"/>
      <c r="I182" s="97"/>
      <c r="J182" s="72"/>
      <c r="K182" s="72">
        <v>171.82</v>
      </c>
      <c r="L182" s="60"/>
      <c r="M182" s="49"/>
    </row>
    <row r="183" spans="1:13" ht="18" customHeight="1" x14ac:dyDescent="0.5">
      <c r="B183" s="16">
        <v>8200</v>
      </c>
      <c r="C183" s="125" t="str">
        <f>_xlfn.XLOOKUP(B183,'H 4 aanwijzingen'!$A$19:$A$100,'H 4 aanwijzingen'!$B$19:$B$100,"",1)</f>
        <v>Verstrekte kortingen en rabatten</v>
      </c>
      <c r="D183" s="126"/>
      <c r="E183" s="127"/>
      <c r="F183" s="68"/>
      <c r="G183" s="97" t="s">
        <v>225</v>
      </c>
      <c r="H183" s="97"/>
      <c r="I183" s="97"/>
      <c r="J183" s="72"/>
      <c r="K183" s="72">
        <v>14</v>
      </c>
      <c r="L183" s="60"/>
      <c r="M183" s="49"/>
    </row>
    <row r="184" spans="1:13" ht="18" customHeight="1" x14ac:dyDescent="0.5">
      <c r="B184" s="16">
        <v>8400</v>
      </c>
      <c r="C184" s="125" t="str">
        <f>_xlfn.XLOOKUP(B184,'H 4 aanwijzingen'!$A$19:$A$100,'H 4 aanwijzingen'!$B$19:$B$100,"",1)</f>
        <v>Omzet hoog tarief omzetbelasting</v>
      </c>
      <c r="D184" s="126"/>
      <c r="E184" s="127"/>
      <c r="F184" s="68"/>
      <c r="G184" s="97" t="s">
        <v>225</v>
      </c>
      <c r="H184" s="97"/>
      <c r="I184" s="97"/>
      <c r="J184" s="72">
        <v>156</v>
      </c>
      <c r="K184" s="72"/>
      <c r="L184" s="60"/>
      <c r="M184" s="49"/>
    </row>
    <row r="185" spans="1:13" ht="18" customHeight="1" x14ac:dyDescent="0.5">
      <c r="B185" s="16">
        <v>1650</v>
      </c>
      <c r="C185" s="125" t="str">
        <f>_xlfn.XLOOKUP(B185,'H 4 aanwijzingen'!$A$19:$A$100,'H 4 aanwijzingen'!$B$19:$B$100,"",1)</f>
        <v>Verschuldigde omzetbelasting hoog</v>
      </c>
      <c r="D185" s="126"/>
      <c r="E185" s="127"/>
      <c r="F185" s="68"/>
      <c r="G185" s="97" t="s">
        <v>225</v>
      </c>
      <c r="H185" s="97"/>
      <c r="I185" s="97"/>
      <c r="J185" s="72">
        <v>29.82</v>
      </c>
      <c r="K185" s="72"/>
      <c r="L185" s="60"/>
      <c r="M185" s="49"/>
    </row>
    <row r="186" spans="1:13" ht="18" customHeight="1" x14ac:dyDescent="0.5">
      <c r="B186" s="16">
        <v>7000</v>
      </c>
      <c r="C186" s="125" t="str">
        <f>_xlfn.XLOOKUP(B186,'H 4 aanwijzingen'!$A$19:$A$100,'H 4 aanwijzingen'!$B$19:$B$100,"",1)</f>
        <v>Inkoopwaarde van de omzet</v>
      </c>
      <c r="D186" s="126"/>
      <c r="E186" s="127"/>
      <c r="F186" s="68"/>
      <c r="G186" s="97" t="s">
        <v>229</v>
      </c>
      <c r="H186" s="97"/>
      <c r="I186" s="97"/>
      <c r="J186" s="72"/>
      <c r="K186" s="72">
        <v>80</v>
      </c>
      <c r="L186" s="60"/>
      <c r="M186" s="49"/>
    </row>
    <row r="187" spans="1:13" ht="18" customHeight="1" x14ac:dyDescent="0.5">
      <c r="B187" s="16">
        <v>3250</v>
      </c>
      <c r="C187" s="125" t="str">
        <f>_xlfn.XLOOKUP(B187,'H 4 aanwijzingen'!$A$19:$A$100,'H 4 aanwijzingen'!$B$19:$B$100,"",1)</f>
        <v>Retour te ontvangen goederen</v>
      </c>
      <c r="D187" s="126"/>
      <c r="E187" s="127"/>
      <c r="F187" s="68"/>
      <c r="G187" s="97" t="s">
        <v>228</v>
      </c>
      <c r="H187" s="97"/>
      <c r="I187" s="97"/>
      <c r="J187" s="72">
        <v>80</v>
      </c>
      <c r="K187" s="72"/>
      <c r="L187" s="60"/>
      <c r="M187" s="49"/>
    </row>
    <row r="188" spans="1:13" ht="18" customHeight="1" x14ac:dyDescent="0.5">
      <c r="B188" s="16"/>
      <c r="C188" s="125" t="str">
        <f>_xlfn.XLOOKUP(B188,'H 4 aanwijzingen'!$A$19:$A$100,'H 4 aanwijzingen'!$B$19:$B$100,"",1)</f>
        <v/>
      </c>
      <c r="D188" s="126"/>
      <c r="E188" s="127"/>
      <c r="F188" s="17"/>
      <c r="G188" s="130"/>
      <c r="H188" s="131"/>
      <c r="I188" s="132"/>
      <c r="J188" s="18"/>
      <c r="K188" s="19"/>
      <c r="L188" s="60"/>
      <c r="M188" s="49"/>
    </row>
    <row r="189" spans="1:13" ht="18" customHeight="1" x14ac:dyDescent="0.5">
      <c r="B189" s="23"/>
      <c r="C189" s="24"/>
      <c r="D189" s="24"/>
      <c r="E189" s="24"/>
      <c r="F189" s="25"/>
      <c r="G189" s="30"/>
      <c r="H189" s="30"/>
      <c r="I189" s="30"/>
      <c r="J189" s="21"/>
      <c r="K189" s="29"/>
      <c r="L189" s="60"/>
      <c r="M189" s="49"/>
    </row>
    <row r="190" spans="1:13" ht="18" customHeight="1" x14ac:dyDescent="0.5">
      <c r="A190" s="2" t="s">
        <v>14</v>
      </c>
      <c r="B190" s="2" t="s">
        <v>263</v>
      </c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49"/>
    </row>
    <row r="191" spans="1:13" ht="18" customHeight="1" x14ac:dyDescent="0.5">
      <c r="B191" s="98" t="s">
        <v>19</v>
      </c>
      <c r="C191" s="99"/>
      <c r="D191" s="99"/>
      <c r="E191" s="99"/>
      <c r="F191" s="99"/>
      <c r="G191" s="100"/>
      <c r="H191" s="100"/>
      <c r="I191" s="100"/>
      <c r="J191" s="100"/>
      <c r="K191" s="22" t="s">
        <v>20</v>
      </c>
      <c r="L191" s="60"/>
      <c r="M191" s="49"/>
    </row>
    <row r="192" spans="1:13" ht="18" customHeight="1" x14ac:dyDescent="0.5">
      <c r="B192" s="107" t="s">
        <v>21</v>
      </c>
      <c r="C192" s="108"/>
      <c r="D192" s="108"/>
      <c r="E192" s="109"/>
      <c r="F192" s="110" t="s">
        <v>17</v>
      </c>
      <c r="G192" s="112" t="s">
        <v>6</v>
      </c>
      <c r="H192" s="113"/>
      <c r="I192" s="114"/>
      <c r="J192" s="102" t="s">
        <v>10</v>
      </c>
      <c r="K192" s="136" t="s">
        <v>11</v>
      </c>
      <c r="L192" s="60"/>
      <c r="M192" s="49"/>
    </row>
    <row r="193" spans="1:13" ht="18" customHeight="1" x14ac:dyDescent="0.5">
      <c r="B193" s="31" t="s">
        <v>83</v>
      </c>
      <c r="C193" s="15" t="s">
        <v>84</v>
      </c>
      <c r="D193" s="15"/>
      <c r="E193" s="32"/>
      <c r="F193" s="111"/>
      <c r="G193" s="115"/>
      <c r="H193" s="116"/>
      <c r="I193" s="117"/>
      <c r="J193" s="103"/>
      <c r="K193" s="137"/>
      <c r="L193" s="60"/>
      <c r="M193" s="49"/>
    </row>
    <row r="194" spans="1:13" ht="18" customHeight="1" x14ac:dyDescent="0.5">
      <c r="B194" s="16">
        <v>3000</v>
      </c>
      <c r="C194" s="125" t="str">
        <f>_xlfn.XLOOKUP(B194,'H 4 aanwijzingen'!$A$19:$A$100,'H 4 aanwijzingen'!$B$19:$B$100,"",1)</f>
        <v>Voorraad goederen</v>
      </c>
      <c r="D194" s="126"/>
      <c r="E194" s="127"/>
      <c r="F194" s="68">
        <v>30020</v>
      </c>
      <c r="G194" s="97" t="s">
        <v>230</v>
      </c>
      <c r="H194" s="97"/>
      <c r="I194" s="97"/>
      <c r="J194" s="72">
        <v>80</v>
      </c>
      <c r="K194" s="72"/>
      <c r="L194" s="60"/>
      <c r="M194" s="49"/>
    </row>
    <row r="195" spans="1:13" ht="18" customHeight="1" x14ac:dyDescent="0.5">
      <c r="B195" s="16">
        <v>3250</v>
      </c>
      <c r="C195" s="125" t="str">
        <f>_xlfn.XLOOKUP(B195,'H 4 aanwijzingen'!$A$19:$A$100,'H 4 aanwijzingen'!$B$19:$B$100,"",1)</f>
        <v>Retour te ontvangen goederen</v>
      </c>
      <c r="D195" s="126"/>
      <c r="E195" s="127"/>
      <c r="F195" s="68"/>
      <c r="G195" s="97" t="s">
        <v>228</v>
      </c>
      <c r="H195" s="97"/>
      <c r="I195" s="97"/>
      <c r="J195" s="72"/>
      <c r="K195" s="72">
        <v>80</v>
      </c>
      <c r="L195" s="60"/>
      <c r="M195" s="49"/>
    </row>
    <row r="196" spans="1:13" ht="18" customHeight="1" x14ac:dyDescent="0.5">
      <c r="B196" s="16"/>
      <c r="C196" s="125" t="str">
        <f>_xlfn.XLOOKUP(B196,'H 4 aanwijzingen'!$A$19:$A$100,'H 4 aanwijzingen'!$B$19:$B$100,"",1)</f>
        <v/>
      </c>
      <c r="D196" s="126"/>
      <c r="E196" s="127"/>
      <c r="F196" s="17"/>
      <c r="G196" s="130"/>
      <c r="H196" s="131"/>
      <c r="I196" s="132"/>
      <c r="J196" s="18"/>
      <c r="K196" s="19"/>
      <c r="L196" s="60"/>
      <c r="M196" s="49"/>
    </row>
    <row r="197" spans="1:13" ht="18" customHeight="1" x14ac:dyDescent="0.5">
      <c r="B197" s="23"/>
      <c r="C197" s="24"/>
      <c r="D197" s="24"/>
      <c r="E197" s="24"/>
      <c r="F197" s="25"/>
      <c r="G197" s="30"/>
      <c r="H197" s="30"/>
      <c r="I197" s="30"/>
      <c r="J197" s="21"/>
      <c r="K197" s="29"/>
      <c r="L197" s="60"/>
      <c r="M197" s="49"/>
    </row>
    <row r="198" spans="1:13" ht="18" customHeight="1" x14ac:dyDescent="0.5">
      <c r="A198" s="2" t="s">
        <v>121</v>
      </c>
      <c r="B198" s="2" t="s">
        <v>141</v>
      </c>
      <c r="C198" s="12"/>
      <c r="D198" s="12"/>
      <c r="E198" s="45"/>
      <c r="F198" s="45"/>
      <c r="G198" s="26"/>
      <c r="H198" s="26"/>
      <c r="I198" s="26"/>
      <c r="J198" s="46"/>
      <c r="K198" s="46"/>
      <c r="L198" s="60"/>
      <c r="M198" s="49"/>
    </row>
    <row r="199" spans="1:13" ht="18" customHeight="1" x14ac:dyDescent="0.5">
      <c r="B199" s="98" t="s">
        <v>19</v>
      </c>
      <c r="C199" s="99"/>
      <c r="D199" s="99"/>
      <c r="E199" s="99"/>
      <c r="F199" s="99"/>
      <c r="G199" s="100"/>
      <c r="H199" s="100"/>
      <c r="I199" s="100"/>
      <c r="J199" s="100"/>
      <c r="K199" s="22" t="s">
        <v>20</v>
      </c>
      <c r="L199" s="60"/>
      <c r="M199" s="49"/>
    </row>
    <row r="200" spans="1:13" ht="18" customHeight="1" x14ac:dyDescent="0.5">
      <c r="B200" s="107" t="s">
        <v>21</v>
      </c>
      <c r="C200" s="108"/>
      <c r="D200" s="108"/>
      <c r="E200" s="109"/>
      <c r="F200" s="110" t="s">
        <v>17</v>
      </c>
      <c r="G200" s="112" t="s">
        <v>6</v>
      </c>
      <c r="H200" s="113"/>
      <c r="I200" s="114"/>
      <c r="J200" s="102" t="s">
        <v>10</v>
      </c>
      <c r="K200" s="136" t="s">
        <v>11</v>
      </c>
      <c r="L200" s="60"/>
      <c r="M200" s="49"/>
    </row>
    <row r="201" spans="1:13" ht="18" customHeight="1" x14ac:dyDescent="0.5">
      <c r="B201" s="31" t="s">
        <v>83</v>
      </c>
      <c r="C201" s="15" t="s">
        <v>84</v>
      </c>
      <c r="D201" s="15"/>
      <c r="E201" s="32"/>
      <c r="F201" s="111"/>
      <c r="G201" s="115"/>
      <c r="H201" s="116"/>
      <c r="I201" s="117"/>
      <c r="J201" s="103"/>
      <c r="K201" s="137"/>
      <c r="L201" s="60"/>
      <c r="M201" s="49"/>
    </row>
    <row r="202" spans="1:13" ht="18" customHeight="1" x14ac:dyDescent="0.5">
      <c r="B202" s="16">
        <v>1055</v>
      </c>
      <c r="C202" s="125" t="str">
        <f>_xlfn.XLOOKUP(B202,'H 4 aanwijzingen'!$A$19:$A$100,'H 4 aanwijzingen'!$B$19:$B$100,"",1)</f>
        <v>ABNAMRO-bank</v>
      </c>
      <c r="D202" s="126"/>
      <c r="E202" s="127"/>
      <c r="F202" s="68"/>
      <c r="G202" s="97" t="s">
        <v>231</v>
      </c>
      <c r="H202" s="97"/>
      <c r="I202" s="97"/>
      <c r="J202" s="72">
        <v>7800</v>
      </c>
      <c r="K202" s="72"/>
      <c r="L202" s="60"/>
      <c r="M202" s="49"/>
    </row>
    <row r="203" spans="1:13" ht="18" customHeight="1" x14ac:dyDescent="0.5">
      <c r="B203" s="16">
        <v>1100</v>
      </c>
      <c r="C203" s="125" t="str">
        <f>_xlfn.XLOOKUP(B203,'H 4 aanwijzingen'!$A$19:$A$100,'H 4 aanwijzingen'!$B$19:$B$100,"",1)</f>
        <v>Debiteuren</v>
      </c>
      <c r="D203" s="126"/>
      <c r="E203" s="127"/>
      <c r="F203" s="68">
        <v>11012</v>
      </c>
      <c r="G203" s="97" t="s">
        <v>231</v>
      </c>
      <c r="H203" s="97"/>
      <c r="I203" s="97"/>
      <c r="J203" s="72"/>
      <c r="K203" s="72">
        <v>7865</v>
      </c>
      <c r="L203" s="60"/>
      <c r="M203" s="49"/>
    </row>
    <row r="204" spans="1:13" ht="18" customHeight="1" x14ac:dyDescent="0.5">
      <c r="B204" s="16">
        <v>8300</v>
      </c>
      <c r="C204" s="125" t="str">
        <f>_xlfn.XLOOKUP(B204,'H 4 aanwijzingen'!$A$19:$A$100,'H 4 aanwijzingen'!$B$19:$B$100,"",1)</f>
        <v>Verstrekte korting voor contante betaling</v>
      </c>
      <c r="D204" s="126"/>
      <c r="E204" s="127"/>
      <c r="F204" s="68"/>
      <c r="G204" s="97" t="s">
        <v>231</v>
      </c>
      <c r="H204" s="97"/>
      <c r="I204" s="97"/>
      <c r="J204" s="72">
        <v>65</v>
      </c>
      <c r="K204" s="72"/>
      <c r="L204" s="60"/>
      <c r="M204" s="49"/>
    </row>
    <row r="205" spans="1:13" ht="18" customHeight="1" x14ac:dyDescent="0.5">
      <c r="B205" s="16">
        <v>1055</v>
      </c>
      <c r="C205" s="125" t="str">
        <f>_xlfn.XLOOKUP(B205,'H 4 aanwijzingen'!$A$19:$A$100,'H 4 aanwijzingen'!$B$19:$B$100,"",1)</f>
        <v>ABNAMRO-bank</v>
      </c>
      <c r="D205" s="126"/>
      <c r="E205" s="127"/>
      <c r="F205" s="68"/>
      <c r="G205" s="97" t="s">
        <v>232</v>
      </c>
      <c r="H205" s="97"/>
      <c r="I205" s="97"/>
      <c r="J205" s="72"/>
      <c r="K205" s="72">
        <v>170.4</v>
      </c>
      <c r="L205" s="60"/>
      <c r="M205" s="49"/>
    </row>
    <row r="206" spans="1:13" ht="18" customHeight="1" x14ac:dyDescent="0.5">
      <c r="B206" s="16">
        <v>1100</v>
      </c>
      <c r="C206" s="125" t="str">
        <f>_xlfn.XLOOKUP(B206,'H 4 aanwijzingen'!$A$19:$A$100,'H 4 aanwijzingen'!$B$19:$B$100,"",1)</f>
        <v>Debiteuren</v>
      </c>
      <c r="D206" s="126"/>
      <c r="E206" s="127"/>
      <c r="F206" s="68">
        <v>11012</v>
      </c>
      <c r="G206" s="97" t="s">
        <v>232</v>
      </c>
      <c r="H206" s="97"/>
      <c r="I206" s="97"/>
      <c r="J206" s="72">
        <v>171.82</v>
      </c>
      <c r="K206" s="72"/>
      <c r="L206" s="60"/>
      <c r="M206" s="49"/>
    </row>
    <row r="207" spans="1:13" ht="18" customHeight="1" x14ac:dyDescent="0.5">
      <c r="B207" s="16">
        <v>8300</v>
      </c>
      <c r="C207" s="125" t="str">
        <f>_xlfn.XLOOKUP(B207,'H 4 aanwijzingen'!$A$19:$A$100,'H 4 aanwijzingen'!$B$19:$B$100,"",1)</f>
        <v>Verstrekte korting voor contante betaling</v>
      </c>
      <c r="D207" s="126"/>
      <c r="E207" s="127"/>
      <c r="F207" s="68"/>
      <c r="G207" s="97" t="s">
        <v>232</v>
      </c>
      <c r="H207" s="97"/>
      <c r="I207" s="97"/>
      <c r="J207" s="72"/>
      <c r="K207" s="72">
        <v>1.42</v>
      </c>
      <c r="L207" s="60"/>
      <c r="M207" s="49"/>
    </row>
    <row r="208" spans="1:13" ht="18" customHeight="1" x14ac:dyDescent="0.5">
      <c r="B208" s="16"/>
      <c r="C208" s="125" t="str">
        <f>_xlfn.XLOOKUP(B208,'H 4 aanwijzingen'!$A$19:$A$100,'H 4 aanwijzingen'!$B$19:$B$100,"",1)</f>
        <v/>
      </c>
      <c r="D208" s="126"/>
      <c r="E208" s="127"/>
      <c r="F208" s="17"/>
      <c r="G208" s="130"/>
      <c r="H208" s="131"/>
      <c r="I208" s="132"/>
      <c r="J208" s="18"/>
      <c r="K208" s="19"/>
      <c r="L208" s="60"/>
      <c r="M208" s="49"/>
    </row>
    <row r="209" spans="2:13" ht="15" customHeight="1" x14ac:dyDescent="0.5">
      <c r="B209" s="11"/>
      <c r="C209" s="12"/>
      <c r="D209" s="12"/>
      <c r="E209" s="45"/>
      <c r="F209" s="45"/>
      <c r="G209" s="26"/>
      <c r="H209" s="26"/>
      <c r="I209" s="26"/>
      <c r="J209" s="46"/>
      <c r="K209" s="46"/>
      <c r="L209" s="60"/>
      <c r="M209" s="49"/>
    </row>
  </sheetData>
  <mergeCells count="300">
    <mergeCell ref="D9:F9"/>
    <mergeCell ref="F11:G11"/>
    <mergeCell ref="B24:J24"/>
    <mergeCell ref="G27:I27"/>
    <mergeCell ref="B38:J38"/>
    <mergeCell ref="G41:I41"/>
    <mergeCell ref="G42:I42"/>
    <mergeCell ref="B39:E39"/>
    <mergeCell ref="F39:F40"/>
    <mergeCell ref="G39:I40"/>
    <mergeCell ref="J39:J40"/>
    <mergeCell ref="G28:I28"/>
    <mergeCell ref="G29:I29"/>
    <mergeCell ref="G30:I30"/>
    <mergeCell ref="G35:I35"/>
    <mergeCell ref="G56:I56"/>
    <mergeCell ref="B60:J60"/>
    <mergeCell ref="C56:E56"/>
    <mergeCell ref="C57:E57"/>
    <mergeCell ref="G57:I57"/>
    <mergeCell ref="G43:I43"/>
    <mergeCell ref="G44:I44"/>
    <mergeCell ref="B48:J48"/>
    <mergeCell ref="B49:E49"/>
    <mergeCell ref="F49:F50"/>
    <mergeCell ref="G49:I50"/>
    <mergeCell ref="J49:J50"/>
    <mergeCell ref="G101:I101"/>
    <mergeCell ref="G102:I102"/>
    <mergeCell ref="G95:I95"/>
    <mergeCell ref="B99:E99"/>
    <mergeCell ref="F99:F100"/>
    <mergeCell ref="G99:I100"/>
    <mergeCell ref="G89:I89"/>
    <mergeCell ref="G90:I90"/>
    <mergeCell ref="G91:I91"/>
    <mergeCell ref="G92:I92"/>
    <mergeCell ref="G93:I93"/>
    <mergeCell ref="C90:E90"/>
    <mergeCell ref="C91:E91"/>
    <mergeCell ref="C92:E92"/>
    <mergeCell ref="C93:E93"/>
    <mergeCell ref="C94:E94"/>
    <mergeCell ref="C95:E95"/>
    <mergeCell ref="B119:J119"/>
    <mergeCell ref="G122:I122"/>
    <mergeCell ref="B120:E120"/>
    <mergeCell ref="F120:F121"/>
    <mergeCell ref="G120:I121"/>
    <mergeCell ref="J120:J121"/>
    <mergeCell ref="G103:I103"/>
    <mergeCell ref="B109:J109"/>
    <mergeCell ref="G112:I112"/>
    <mergeCell ref="G113:I113"/>
    <mergeCell ref="B110:E110"/>
    <mergeCell ref="F110:F111"/>
    <mergeCell ref="G110:I111"/>
    <mergeCell ref="J110:J111"/>
    <mergeCell ref="B133:J133"/>
    <mergeCell ref="G136:I136"/>
    <mergeCell ref="G137:I137"/>
    <mergeCell ref="B134:E134"/>
    <mergeCell ref="F134:F135"/>
    <mergeCell ref="G134:I135"/>
    <mergeCell ref="J134:J135"/>
    <mergeCell ref="G123:I123"/>
    <mergeCell ref="G124:I124"/>
    <mergeCell ref="G125:I125"/>
    <mergeCell ref="G130:I130"/>
    <mergeCell ref="G126:I126"/>
    <mergeCell ref="G127:I127"/>
    <mergeCell ref="G128:I128"/>
    <mergeCell ref="G129:I129"/>
    <mergeCell ref="C164:E164"/>
    <mergeCell ref="C165:E165"/>
    <mergeCell ref="C166:E166"/>
    <mergeCell ref="B155:J155"/>
    <mergeCell ref="C150:E150"/>
    <mergeCell ref="G150:I150"/>
    <mergeCell ref="B156:E156"/>
    <mergeCell ref="F156:F157"/>
    <mergeCell ref="G138:I138"/>
    <mergeCell ref="B142:J142"/>
    <mergeCell ref="G145:I145"/>
    <mergeCell ref="G146:I146"/>
    <mergeCell ref="B143:E143"/>
    <mergeCell ref="F143:F144"/>
    <mergeCell ref="G143:I144"/>
    <mergeCell ref="J143:J144"/>
    <mergeCell ref="G156:I157"/>
    <mergeCell ref="J156:J157"/>
    <mergeCell ref="G158:I158"/>
    <mergeCell ref="G159:I159"/>
    <mergeCell ref="G160:I160"/>
    <mergeCell ref="G161:I161"/>
    <mergeCell ref="G162:I162"/>
    <mergeCell ref="G163:I163"/>
    <mergeCell ref="C161:E161"/>
    <mergeCell ref="C162:E162"/>
    <mergeCell ref="C163:E163"/>
    <mergeCell ref="C186:E186"/>
    <mergeCell ref="C187:E187"/>
    <mergeCell ref="C188:E188"/>
    <mergeCell ref="G188:I188"/>
    <mergeCell ref="B192:E192"/>
    <mergeCell ref="F192:F193"/>
    <mergeCell ref="G192:I193"/>
    <mergeCell ref="B191:J191"/>
    <mergeCell ref="B169:J169"/>
    <mergeCell ref="G172:I172"/>
    <mergeCell ref="B170:E170"/>
    <mergeCell ref="F170:F171"/>
    <mergeCell ref="G170:I171"/>
    <mergeCell ref="K25:K26"/>
    <mergeCell ref="C27:E27"/>
    <mergeCell ref="C28:E28"/>
    <mergeCell ref="C29:E29"/>
    <mergeCell ref="C30:E30"/>
    <mergeCell ref="C35:E35"/>
    <mergeCell ref="C31:E31"/>
    <mergeCell ref="C32:E32"/>
    <mergeCell ref="C33:E33"/>
    <mergeCell ref="C34:E34"/>
    <mergeCell ref="B25:E25"/>
    <mergeCell ref="F25:F26"/>
    <mergeCell ref="G25:I26"/>
    <mergeCell ref="J25:J26"/>
    <mergeCell ref="G31:I31"/>
    <mergeCell ref="G32:I32"/>
    <mergeCell ref="G33:I33"/>
    <mergeCell ref="G34:I34"/>
    <mergeCell ref="K49:K50"/>
    <mergeCell ref="C52:E52"/>
    <mergeCell ref="C54:E54"/>
    <mergeCell ref="C55:E55"/>
    <mergeCell ref="K39:K40"/>
    <mergeCell ref="C41:E41"/>
    <mergeCell ref="C42:E42"/>
    <mergeCell ref="C43:E43"/>
    <mergeCell ref="C44:E44"/>
    <mergeCell ref="C45:E45"/>
    <mergeCell ref="G45:I45"/>
    <mergeCell ref="G52:I52"/>
    <mergeCell ref="G54:I54"/>
    <mergeCell ref="G55:I55"/>
    <mergeCell ref="C51:E51"/>
    <mergeCell ref="G51:I51"/>
    <mergeCell ref="C53:E53"/>
    <mergeCell ref="G53:I53"/>
    <mergeCell ref="B72:E72"/>
    <mergeCell ref="F72:F73"/>
    <mergeCell ref="G72:I73"/>
    <mergeCell ref="J72:J73"/>
    <mergeCell ref="K72:K73"/>
    <mergeCell ref="C74:E74"/>
    <mergeCell ref="K61:K62"/>
    <mergeCell ref="C63:E63"/>
    <mergeCell ref="C64:E64"/>
    <mergeCell ref="C65:E65"/>
    <mergeCell ref="G65:I65"/>
    <mergeCell ref="C66:E66"/>
    <mergeCell ref="G66:I66"/>
    <mergeCell ref="G74:I74"/>
    <mergeCell ref="G63:I63"/>
    <mergeCell ref="G64:I64"/>
    <mergeCell ref="B71:J71"/>
    <mergeCell ref="B61:E61"/>
    <mergeCell ref="F61:F62"/>
    <mergeCell ref="G61:I62"/>
    <mergeCell ref="J61:J62"/>
    <mergeCell ref="G83:I83"/>
    <mergeCell ref="B86:J86"/>
    <mergeCell ref="C82:E82"/>
    <mergeCell ref="C83:E83"/>
    <mergeCell ref="C81:E81"/>
    <mergeCell ref="G81:I81"/>
    <mergeCell ref="G75:I75"/>
    <mergeCell ref="G76:I76"/>
    <mergeCell ref="G77:I77"/>
    <mergeCell ref="G78:I78"/>
    <mergeCell ref="C75:E75"/>
    <mergeCell ref="C76:E76"/>
    <mergeCell ref="C77:E77"/>
    <mergeCell ref="C78:E78"/>
    <mergeCell ref="C79:E79"/>
    <mergeCell ref="C80:E80"/>
    <mergeCell ref="G79:I79"/>
    <mergeCell ref="G80:I80"/>
    <mergeCell ref="G82:I82"/>
    <mergeCell ref="G87:I88"/>
    <mergeCell ref="G94:I94"/>
    <mergeCell ref="K110:K111"/>
    <mergeCell ref="C112:E112"/>
    <mergeCell ref="C113:E113"/>
    <mergeCell ref="C114:E114"/>
    <mergeCell ref="C115:E115"/>
    <mergeCell ref="C116:E116"/>
    <mergeCell ref="G116:I116"/>
    <mergeCell ref="J99:J100"/>
    <mergeCell ref="K99:K100"/>
    <mergeCell ref="C101:E101"/>
    <mergeCell ref="C102:E102"/>
    <mergeCell ref="C103:E103"/>
    <mergeCell ref="C104:E104"/>
    <mergeCell ref="G104:I104"/>
    <mergeCell ref="G114:I114"/>
    <mergeCell ref="G115:I115"/>
    <mergeCell ref="J87:J88"/>
    <mergeCell ref="K87:K88"/>
    <mergeCell ref="C89:E89"/>
    <mergeCell ref="B87:E87"/>
    <mergeCell ref="F87:F88"/>
    <mergeCell ref="B98:J98"/>
    <mergeCell ref="K120:K121"/>
    <mergeCell ref="C122:E122"/>
    <mergeCell ref="C123:E123"/>
    <mergeCell ref="C124:E124"/>
    <mergeCell ref="C125:E125"/>
    <mergeCell ref="C130:E130"/>
    <mergeCell ref="C129:E129"/>
    <mergeCell ref="C126:E126"/>
    <mergeCell ref="C127:E127"/>
    <mergeCell ref="C128:E128"/>
    <mergeCell ref="K143:K144"/>
    <mergeCell ref="C145:E145"/>
    <mergeCell ref="C146:E146"/>
    <mergeCell ref="C147:E147"/>
    <mergeCell ref="C148:E148"/>
    <mergeCell ref="C149:E149"/>
    <mergeCell ref="K134:K135"/>
    <mergeCell ref="C136:E136"/>
    <mergeCell ref="C137:E137"/>
    <mergeCell ref="C138:E138"/>
    <mergeCell ref="C139:E139"/>
    <mergeCell ref="G139:I139"/>
    <mergeCell ref="G147:I147"/>
    <mergeCell ref="G148:I148"/>
    <mergeCell ref="G149:I149"/>
    <mergeCell ref="K156:K157"/>
    <mergeCell ref="C158:E158"/>
    <mergeCell ref="C159:E159"/>
    <mergeCell ref="C160:E160"/>
    <mergeCell ref="G164:I164"/>
    <mergeCell ref="G165:I165"/>
    <mergeCell ref="J180:J181"/>
    <mergeCell ref="K180:K181"/>
    <mergeCell ref="J170:J171"/>
    <mergeCell ref="K170:K171"/>
    <mergeCell ref="C172:E172"/>
    <mergeCell ref="C173:E173"/>
    <mergeCell ref="C174:E174"/>
    <mergeCell ref="C175:E175"/>
    <mergeCell ref="G173:I173"/>
    <mergeCell ref="G174:I174"/>
    <mergeCell ref="G175:I175"/>
    <mergeCell ref="B179:J179"/>
    <mergeCell ref="C176:E176"/>
    <mergeCell ref="G176:I176"/>
    <mergeCell ref="B180:E180"/>
    <mergeCell ref="F180:F181"/>
    <mergeCell ref="G180:I181"/>
    <mergeCell ref="G166:I166"/>
    <mergeCell ref="K192:K193"/>
    <mergeCell ref="C194:E194"/>
    <mergeCell ref="C195:E195"/>
    <mergeCell ref="C196:E196"/>
    <mergeCell ref="G196:I196"/>
    <mergeCell ref="B200:E200"/>
    <mergeCell ref="F200:F201"/>
    <mergeCell ref="G200:I201"/>
    <mergeCell ref="J200:J201"/>
    <mergeCell ref="K200:K201"/>
    <mergeCell ref="G194:I194"/>
    <mergeCell ref="G195:I195"/>
    <mergeCell ref="B199:J199"/>
    <mergeCell ref="J192:J193"/>
    <mergeCell ref="C182:E182"/>
    <mergeCell ref="G182:I182"/>
    <mergeCell ref="C184:E184"/>
    <mergeCell ref="G184:I184"/>
    <mergeCell ref="C208:E208"/>
    <mergeCell ref="G208:I208"/>
    <mergeCell ref="C202:E202"/>
    <mergeCell ref="C203:E203"/>
    <mergeCell ref="C204:E204"/>
    <mergeCell ref="C205:E205"/>
    <mergeCell ref="C206:E206"/>
    <mergeCell ref="C207:E207"/>
    <mergeCell ref="G206:I206"/>
    <mergeCell ref="G207:I207"/>
    <mergeCell ref="G202:I202"/>
    <mergeCell ref="G203:I203"/>
    <mergeCell ref="G204:I204"/>
    <mergeCell ref="G205:I205"/>
    <mergeCell ref="G183:I183"/>
    <mergeCell ref="G185:I185"/>
    <mergeCell ref="G186:I186"/>
    <mergeCell ref="G187:I187"/>
    <mergeCell ref="C183:E183"/>
    <mergeCell ref="C185:E185"/>
  </mergeCells>
  <pageMargins left="0.7" right="0.7" top="0.75" bottom="0.75" header="0.3" footer="0.3"/>
  <pageSetup paperSize="9" orientation="portrait" horizontalDpi="0" verticalDpi="0" r:id="rId1"/>
  <ignoredErrors>
    <ignoredError sqref="H11:H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E3D4E-2D30-43E0-A72F-117FB019ED51}">
  <dimension ref="A1:I67"/>
  <sheetViews>
    <sheetView showGridLines="0" topLeftCell="A44" workbookViewId="0">
      <selection activeCell="F57" sqref="F57:F67"/>
    </sheetView>
  </sheetViews>
  <sheetFormatPr defaultColWidth="8.86328125" defaultRowHeight="15" x14ac:dyDescent="0.4"/>
  <cols>
    <col min="1" max="1" width="2.86328125" style="2" customWidth="1"/>
    <col min="2" max="2" width="14.265625" style="4" customWidth="1"/>
    <col min="3" max="3" width="38.3984375" style="4" customWidth="1"/>
    <col min="4" max="4" width="10.59765625" style="4" customWidth="1"/>
    <col min="5" max="5" width="36.86328125" style="4" customWidth="1"/>
    <col min="6" max="6" width="12.1328125" style="4" customWidth="1"/>
    <col min="7" max="7" width="12.265625" style="4" customWidth="1"/>
    <col min="8" max="8" width="11.59765625" style="4" customWidth="1"/>
    <col min="9" max="9" width="10.73046875" style="4" customWidth="1"/>
    <col min="10" max="10" width="2.3984375" style="4" customWidth="1"/>
    <col min="11" max="16384" width="8.86328125" style="4"/>
  </cols>
  <sheetData>
    <row r="1" spans="2:9" x14ac:dyDescent="0.4">
      <c r="B1" s="1" t="s">
        <v>173</v>
      </c>
    </row>
    <row r="2" spans="2:9" ht="15" customHeight="1" x14ac:dyDescent="0.5">
      <c r="B2" s="11"/>
      <c r="C2" s="12"/>
      <c r="D2" s="45"/>
      <c r="E2" s="26"/>
      <c r="F2" s="46"/>
      <c r="G2" s="46"/>
      <c r="H2" s="60"/>
      <c r="I2" s="49"/>
    </row>
    <row r="3" spans="2:9" ht="15" customHeight="1" x14ac:dyDescent="0.5">
      <c r="B3" s="11"/>
      <c r="C3" s="12"/>
      <c r="D3" s="45"/>
      <c r="E3" s="26"/>
      <c r="F3" s="46"/>
      <c r="G3" s="46"/>
      <c r="H3" s="60"/>
      <c r="I3" s="49"/>
    </row>
    <row r="4" spans="2:9" ht="18" customHeight="1" x14ac:dyDescent="0.5">
      <c r="B4" s="1" t="s">
        <v>165</v>
      </c>
      <c r="C4" s="12"/>
      <c r="D4" s="45"/>
      <c r="E4" s="26"/>
      <c r="F4" s="46"/>
      <c r="G4" s="46"/>
      <c r="H4" s="60"/>
      <c r="I4" s="49"/>
    </row>
    <row r="5" spans="2:9" ht="18" customHeight="1" x14ac:dyDescent="0.5">
      <c r="B5" s="2" t="s">
        <v>166</v>
      </c>
      <c r="C5" s="12"/>
      <c r="D5" s="45"/>
      <c r="E5" s="26"/>
      <c r="F5" s="46"/>
      <c r="G5" s="46"/>
      <c r="H5" s="60"/>
      <c r="I5" s="49"/>
    </row>
    <row r="6" spans="2:9" ht="18" customHeight="1" x14ac:dyDescent="0.4">
      <c r="B6" s="98" t="s">
        <v>19</v>
      </c>
      <c r="C6" s="99"/>
      <c r="D6" s="99"/>
      <c r="E6" s="100"/>
      <c r="F6" s="100"/>
      <c r="G6" s="22" t="s">
        <v>20</v>
      </c>
    </row>
    <row r="7" spans="2:9" ht="18" customHeight="1" x14ac:dyDescent="0.4">
      <c r="B7" s="107" t="s">
        <v>21</v>
      </c>
      <c r="C7" s="108"/>
      <c r="D7" s="110" t="s">
        <v>17</v>
      </c>
      <c r="E7" s="112" t="s">
        <v>6</v>
      </c>
      <c r="F7" s="141" t="s">
        <v>10</v>
      </c>
      <c r="G7" s="102" t="s">
        <v>11</v>
      </c>
    </row>
    <row r="8" spans="2:9" ht="18" customHeight="1" x14ac:dyDescent="0.4">
      <c r="B8" s="31" t="s">
        <v>83</v>
      </c>
      <c r="C8" s="15" t="s">
        <v>84</v>
      </c>
      <c r="D8" s="111"/>
      <c r="E8" s="115"/>
      <c r="F8" s="141"/>
      <c r="G8" s="103"/>
    </row>
    <row r="9" spans="2:9" ht="18" customHeight="1" x14ac:dyDescent="0.4">
      <c r="B9" s="16">
        <v>1100</v>
      </c>
      <c r="C9" s="90" t="str">
        <f>_xlfn.XLOOKUP(B9,'H 4 aanwijzingen'!$A$19:$A$97,'H 4 aanwijzingen'!$B$19:$B$97,"",1)</f>
        <v>Debiteuren</v>
      </c>
      <c r="D9" s="68">
        <v>11079</v>
      </c>
      <c r="E9" s="79" t="s">
        <v>233</v>
      </c>
      <c r="F9" s="72">
        <v>715.84</v>
      </c>
      <c r="G9" s="92"/>
    </row>
    <row r="10" spans="2:9" ht="18" customHeight="1" x14ac:dyDescent="0.4">
      <c r="B10" s="16">
        <v>8400</v>
      </c>
      <c r="C10" s="90" t="str">
        <f>_xlfn.XLOOKUP(B10,'H 4 aanwijzingen'!$A$19:$A$97,'H 4 aanwijzingen'!$B$19:$B$97,"",1)</f>
        <v>Omzet hoog tarief omzetbelasting</v>
      </c>
      <c r="D10" s="68"/>
      <c r="E10" s="79" t="s">
        <v>234</v>
      </c>
      <c r="F10" s="72"/>
      <c r="G10" s="92">
        <v>400</v>
      </c>
    </row>
    <row r="11" spans="2:9" ht="18" customHeight="1" x14ac:dyDescent="0.4">
      <c r="B11" s="16">
        <v>8400</v>
      </c>
      <c r="C11" s="90" t="str">
        <f>_xlfn.XLOOKUP(B11,'H 4 aanwijzingen'!$A$19:$A$97,'H 4 aanwijzingen'!$B$19:$B$97,"",1)</f>
        <v>Omzet hoog tarief omzetbelasting</v>
      </c>
      <c r="D11" s="68"/>
      <c r="E11" s="79" t="s">
        <v>234</v>
      </c>
      <c r="F11" s="72"/>
      <c r="G11" s="92">
        <v>180</v>
      </c>
    </row>
    <row r="12" spans="2:9" ht="18" customHeight="1" x14ac:dyDescent="0.4">
      <c r="B12" s="16">
        <v>1650</v>
      </c>
      <c r="C12" s="90" t="str">
        <f>_xlfn.XLOOKUP(B12,'H 4 aanwijzingen'!$A$19:$A$97,'H 4 aanwijzingen'!$B$19:$B$97,"",1)</f>
        <v>Verschuldigde omzetbelasting hoog</v>
      </c>
      <c r="D12" s="68"/>
      <c r="E12" s="79" t="s">
        <v>234</v>
      </c>
      <c r="F12" s="72"/>
      <c r="G12" s="92">
        <v>121.8</v>
      </c>
    </row>
    <row r="13" spans="2:9" ht="18" customHeight="1" x14ac:dyDescent="0.4">
      <c r="B13" s="16">
        <v>1150</v>
      </c>
      <c r="C13" s="90" t="str">
        <f>_xlfn.XLOOKUP(B13,'H 4 aanwijzingen'!$A$19:$A$97,'H 4 aanwijzingen'!$B$19:$B$97,"",1)</f>
        <v>Kredietbeperkingstoeslag</v>
      </c>
      <c r="D13" s="68"/>
      <c r="E13" s="79" t="s">
        <v>234</v>
      </c>
      <c r="F13" s="72"/>
      <c r="G13" s="92">
        <v>14.04</v>
      </c>
    </row>
    <row r="14" spans="2:9" ht="18" customHeight="1" x14ac:dyDescent="0.4">
      <c r="B14" s="16">
        <v>7000</v>
      </c>
      <c r="C14" s="90" t="str">
        <f>_xlfn.XLOOKUP(B14,'H 4 aanwijzingen'!$A$19:$A$97,'H 4 aanwijzingen'!$B$19:$B$97,"",1)</f>
        <v>Inkoopwaarde van de omzet</v>
      </c>
      <c r="D14" s="68"/>
      <c r="E14" s="79" t="s">
        <v>234</v>
      </c>
      <c r="F14" s="72">
        <v>250</v>
      </c>
      <c r="G14" s="92"/>
    </row>
    <row r="15" spans="2:9" ht="18" customHeight="1" x14ac:dyDescent="0.4">
      <c r="B15" s="16">
        <v>3200</v>
      </c>
      <c r="C15" s="90" t="str">
        <f>_xlfn.XLOOKUP(B15,'H 4 aanwijzingen'!$A$19:$A$97,'H 4 aanwijzingen'!$B$19:$B$97,"",1)</f>
        <v>Nog te verzenden goederen</v>
      </c>
      <c r="D15" s="68"/>
      <c r="E15" s="79" t="s">
        <v>235</v>
      </c>
      <c r="F15" s="72"/>
      <c r="G15" s="92">
        <v>175</v>
      </c>
    </row>
    <row r="16" spans="2:9" ht="18" customHeight="1" x14ac:dyDescent="0.4">
      <c r="B16" s="16">
        <v>3200</v>
      </c>
      <c r="C16" s="90" t="str">
        <f>_xlfn.XLOOKUP(B16,'H 4 aanwijzingen'!$A$19:$A$97,'H 4 aanwijzingen'!$B$19:$B$97,"",1)</f>
        <v>Nog te verzenden goederen</v>
      </c>
      <c r="D16" s="68"/>
      <c r="E16" s="79" t="s">
        <v>236</v>
      </c>
      <c r="F16" s="72"/>
      <c r="G16" s="92">
        <v>75</v>
      </c>
    </row>
    <row r="17" spans="2:9" ht="18" customHeight="1" x14ac:dyDescent="0.5">
      <c r="B17" s="16"/>
      <c r="C17" s="90" t="str">
        <f>_xlfn.XLOOKUP(B17,'H 4 aanwijzingen'!$A$19:$A$97,'H 4 aanwijzingen'!$B$19:$B$97,"",1)</f>
        <v/>
      </c>
      <c r="D17" s="17"/>
      <c r="E17" s="91"/>
      <c r="F17" s="94"/>
      <c r="G17" s="93"/>
      <c r="H17" s="60"/>
      <c r="I17" s="49"/>
    </row>
    <row r="18" spans="2:9" ht="18" customHeight="1" x14ac:dyDescent="0.5">
      <c r="B18" s="11"/>
      <c r="C18" s="12"/>
      <c r="D18" s="45"/>
      <c r="E18" s="26"/>
      <c r="F18" s="46"/>
      <c r="G18" s="46"/>
      <c r="H18" s="60"/>
      <c r="I18" s="49"/>
    </row>
    <row r="19" spans="2:9" ht="18" customHeight="1" x14ac:dyDescent="0.5">
      <c r="B19" s="11"/>
      <c r="C19" s="12"/>
      <c r="D19" s="45"/>
      <c r="E19" s="26"/>
      <c r="F19" s="46"/>
      <c r="G19" s="46"/>
      <c r="H19" s="60"/>
      <c r="I19" s="49"/>
    </row>
    <row r="20" spans="2:9" ht="18" customHeight="1" x14ac:dyDescent="0.5">
      <c r="B20" s="1" t="s">
        <v>167</v>
      </c>
      <c r="C20" s="12"/>
      <c r="D20" s="45"/>
      <c r="E20" s="26"/>
      <c r="F20" s="46"/>
      <c r="G20" s="46"/>
      <c r="H20" s="60"/>
      <c r="I20" s="49"/>
    </row>
    <row r="21" spans="2:9" ht="18" customHeight="1" x14ac:dyDescent="0.5">
      <c r="B21" s="2" t="s">
        <v>141</v>
      </c>
      <c r="C21" s="12"/>
      <c r="D21" s="45"/>
      <c r="E21" s="26"/>
      <c r="F21" s="46"/>
      <c r="G21" s="46"/>
      <c r="H21" s="60"/>
      <c r="I21" s="49"/>
    </row>
    <row r="22" spans="2:9" ht="18" customHeight="1" x14ac:dyDescent="0.4">
      <c r="B22" s="98" t="s">
        <v>19</v>
      </c>
      <c r="C22" s="99"/>
      <c r="D22" s="99"/>
      <c r="E22" s="100"/>
      <c r="F22" s="100"/>
      <c r="G22" s="22" t="s">
        <v>20</v>
      </c>
    </row>
    <row r="23" spans="2:9" ht="18" customHeight="1" x14ac:dyDescent="0.4">
      <c r="B23" s="107" t="s">
        <v>21</v>
      </c>
      <c r="C23" s="108"/>
      <c r="D23" s="110" t="s">
        <v>17</v>
      </c>
      <c r="E23" s="112" t="s">
        <v>6</v>
      </c>
      <c r="F23" s="141" t="s">
        <v>10</v>
      </c>
      <c r="G23" s="102" t="s">
        <v>11</v>
      </c>
    </row>
    <row r="24" spans="2:9" ht="18" customHeight="1" x14ac:dyDescent="0.4">
      <c r="B24" s="31" t="s">
        <v>83</v>
      </c>
      <c r="C24" s="15" t="s">
        <v>84</v>
      </c>
      <c r="D24" s="111"/>
      <c r="E24" s="115"/>
      <c r="F24" s="141"/>
      <c r="G24" s="103"/>
    </row>
    <row r="25" spans="2:9" ht="18" customHeight="1" x14ac:dyDescent="0.4">
      <c r="B25" s="16">
        <v>1100</v>
      </c>
      <c r="C25" s="90" t="str">
        <f>_xlfn.XLOOKUP(B25,'H 4 aanwijzingen'!$A$19:$A$97,'H 4 aanwijzingen'!$B$19:$B$97,"",1)</f>
        <v>Debiteuren</v>
      </c>
      <c r="D25" s="68">
        <v>11079</v>
      </c>
      <c r="E25" s="79" t="s">
        <v>233</v>
      </c>
      <c r="F25" s="72"/>
      <c r="G25" s="92">
        <v>715.84</v>
      </c>
    </row>
    <row r="26" spans="2:9" ht="18" customHeight="1" x14ac:dyDescent="0.4">
      <c r="B26" s="16">
        <v>1050</v>
      </c>
      <c r="C26" s="90" t="str">
        <f>_xlfn.XLOOKUP(B26,'H 4 aanwijzingen'!$A$19:$A$97,'H 4 aanwijzingen'!$B$19:$B$97,"",1)</f>
        <v>Rabobank</v>
      </c>
      <c r="D26" s="68"/>
      <c r="E26" s="79" t="s">
        <v>264</v>
      </c>
      <c r="F26" s="72">
        <v>715.84</v>
      </c>
      <c r="G26" s="92"/>
    </row>
    <row r="27" spans="2:9" ht="18" customHeight="1" x14ac:dyDescent="0.4">
      <c r="B27" s="16">
        <v>1150</v>
      </c>
      <c r="C27" s="90" t="str">
        <f>_xlfn.XLOOKUP(B27,'H 4 aanwijzingen'!$A$19:$A$97,'H 4 aanwijzingen'!$B$19:$B$97,"",1)</f>
        <v>Kredietbeperkingstoeslag</v>
      </c>
      <c r="D27" s="68"/>
      <c r="E27" s="79" t="s">
        <v>237</v>
      </c>
      <c r="F27" s="72">
        <v>14.04</v>
      </c>
      <c r="G27" s="92"/>
    </row>
    <row r="28" spans="2:9" ht="18" customHeight="1" x14ac:dyDescent="0.4">
      <c r="B28" s="16">
        <v>1650</v>
      </c>
      <c r="C28" s="90" t="str">
        <f>_xlfn.XLOOKUP(B28,'H 4 aanwijzingen'!$A$19:$A$97,'H 4 aanwijzingen'!$B$19:$B$97,"",1)</f>
        <v>Verschuldigde omzetbelasting hoog</v>
      </c>
      <c r="D28" s="68"/>
      <c r="E28" s="79" t="s">
        <v>237</v>
      </c>
      <c r="F28" s="72"/>
      <c r="G28" s="92">
        <v>2.44</v>
      </c>
    </row>
    <row r="29" spans="2:9" ht="18" customHeight="1" x14ac:dyDescent="0.4">
      <c r="B29" s="16">
        <v>8600</v>
      </c>
      <c r="C29" s="90" t="str">
        <f>_xlfn.XLOOKUP(B29,'H 4 aanwijzingen'!$A$19:$A$97,'H 4 aanwijzingen'!$B$19:$B$97,"",1)</f>
        <v>Opbrengst kredietbeperkingstoeslag</v>
      </c>
      <c r="D29" s="76"/>
      <c r="E29" s="79" t="s">
        <v>237</v>
      </c>
      <c r="F29" s="76"/>
      <c r="G29" s="92">
        <v>11.6</v>
      </c>
    </row>
    <row r="30" spans="2:9" ht="18" customHeight="1" x14ac:dyDescent="0.4">
      <c r="B30" s="16"/>
      <c r="C30" s="90" t="str">
        <f>_xlfn.XLOOKUP(B30,'H 4 aanwijzingen'!$A$19:$A$97,'H 4 aanwijzingen'!$B$19:$B$97,"",1)</f>
        <v/>
      </c>
      <c r="D30" s="17"/>
      <c r="E30" s="91"/>
      <c r="F30" s="94"/>
      <c r="G30" s="93"/>
    </row>
    <row r="31" spans="2:9" x14ac:dyDescent="0.4">
      <c r="B31" s="23"/>
      <c r="C31" s="24"/>
      <c r="D31" s="25"/>
      <c r="E31" s="30"/>
      <c r="F31" s="21"/>
      <c r="G31" s="29"/>
    </row>
    <row r="33" spans="2:7" ht="18" customHeight="1" x14ac:dyDescent="0.4">
      <c r="B33" s="1" t="s">
        <v>168</v>
      </c>
    </row>
    <row r="34" spans="2:7" ht="18" customHeight="1" x14ac:dyDescent="0.4">
      <c r="B34" s="2" t="s">
        <v>169</v>
      </c>
    </row>
    <row r="35" spans="2:7" ht="18" customHeight="1" x14ac:dyDescent="0.4">
      <c r="B35" s="98" t="s">
        <v>19</v>
      </c>
      <c r="C35" s="99"/>
      <c r="D35" s="99"/>
      <c r="E35" s="100"/>
      <c r="F35" s="100"/>
      <c r="G35" s="22" t="s">
        <v>20</v>
      </c>
    </row>
    <row r="36" spans="2:7" ht="18" customHeight="1" x14ac:dyDescent="0.4">
      <c r="B36" s="107" t="s">
        <v>21</v>
      </c>
      <c r="C36" s="108"/>
      <c r="D36" s="110" t="s">
        <v>17</v>
      </c>
      <c r="E36" s="112" t="s">
        <v>6</v>
      </c>
      <c r="F36" s="141" t="s">
        <v>10</v>
      </c>
      <c r="G36" s="102" t="s">
        <v>11</v>
      </c>
    </row>
    <row r="37" spans="2:7" ht="18" customHeight="1" x14ac:dyDescent="0.4">
      <c r="B37" s="31" t="s">
        <v>83</v>
      </c>
      <c r="C37" s="15" t="s">
        <v>84</v>
      </c>
      <c r="D37" s="111"/>
      <c r="E37" s="115"/>
      <c r="F37" s="141"/>
      <c r="G37" s="103"/>
    </row>
    <row r="38" spans="2:7" ht="18" customHeight="1" x14ac:dyDescent="0.4">
      <c r="B38" s="16">
        <v>3000</v>
      </c>
      <c r="C38" s="90" t="str">
        <f>_xlfn.XLOOKUP(B38,'H 4 aanwijzingen'!$A$19:$A$97,'H 4 aanwijzingen'!$B$19:$B$97,"",1)</f>
        <v>Voorraad goederen</v>
      </c>
      <c r="D38" s="68">
        <v>30001</v>
      </c>
      <c r="E38" s="79" t="s">
        <v>238</v>
      </c>
      <c r="F38" s="72">
        <v>2400</v>
      </c>
      <c r="G38" s="92"/>
    </row>
    <row r="39" spans="2:7" ht="18" customHeight="1" x14ac:dyDescent="0.4">
      <c r="B39" s="16">
        <v>1600</v>
      </c>
      <c r="C39" s="90" t="str">
        <f>_xlfn.XLOOKUP(B39,'H 4 aanwijzingen'!$A$19:$A$97,'H 4 aanwijzingen'!$B$19:$B$97,"",1)</f>
        <v>Te verrekenen omzetbelasting</v>
      </c>
      <c r="D39" s="68"/>
      <c r="E39" s="79" t="s">
        <v>238</v>
      </c>
      <c r="F39" s="72">
        <v>504</v>
      </c>
      <c r="G39" s="92"/>
    </row>
    <row r="40" spans="2:7" ht="18" customHeight="1" x14ac:dyDescent="0.4">
      <c r="B40" s="16">
        <v>1400</v>
      </c>
      <c r="C40" s="90" t="str">
        <f>_xlfn.XLOOKUP(B40,'H 4 aanwijzingen'!$A$19:$A$97,'H 4 aanwijzingen'!$B$19:$B$97,"",1)</f>
        <v>Crediteuren</v>
      </c>
      <c r="D40" s="68">
        <v>14012</v>
      </c>
      <c r="E40" s="79">
        <v>25198</v>
      </c>
      <c r="F40" s="72"/>
      <c r="G40" s="92">
        <v>2904</v>
      </c>
    </row>
    <row r="41" spans="2:7" ht="18" customHeight="1" x14ac:dyDescent="0.4">
      <c r="B41" s="16"/>
      <c r="C41" s="90" t="str">
        <f>_xlfn.XLOOKUP(B41,'H 4 aanwijzingen'!$A$19:$A$97,'H 4 aanwijzingen'!$B$19:$B$97,"",1)</f>
        <v/>
      </c>
      <c r="D41" s="17"/>
      <c r="E41" s="95"/>
      <c r="F41" s="94"/>
      <c r="G41" s="93"/>
    </row>
    <row r="42" spans="2:7" ht="18" customHeight="1" x14ac:dyDescent="0.4"/>
    <row r="43" spans="2:7" ht="18" customHeight="1" x14ac:dyDescent="0.4"/>
    <row r="44" spans="2:7" ht="18" customHeight="1" x14ac:dyDescent="0.4">
      <c r="B44" s="1" t="s">
        <v>170</v>
      </c>
    </row>
    <row r="45" spans="2:7" ht="18" customHeight="1" x14ac:dyDescent="0.4">
      <c r="B45" s="2" t="s">
        <v>141</v>
      </c>
    </row>
    <row r="46" spans="2:7" ht="18" customHeight="1" x14ac:dyDescent="0.4">
      <c r="B46" s="98" t="s">
        <v>19</v>
      </c>
      <c r="C46" s="99"/>
      <c r="D46" s="99"/>
      <c r="E46" s="100"/>
      <c r="F46" s="100"/>
      <c r="G46" s="22" t="s">
        <v>20</v>
      </c>
    </row>
    <row r="47" spans="2:7" ht="18" customHeight="1" x14ac:dyDescent="0.4">
      <c r="B47" s="107" t="s">
        <v>21</v>
      </c>
      <c r="C47" s="108"/>
      <c r="D47" s="110" t="s">
        <v>17</v>
      </c>
      <c r="E47" s="112" t="s">
        <v>6</v>
      </c>
      <c r="F47" s="141" t="s">
        <v>10</v>
      </c>
      <c r="G47" s="102" t="s">
        <v>11</v>
      </c>
    </row>
    <row r="48" spans="2:7" ht="18" customHeight="1" x14ac:dyDescent="0.4">
      <c r="B48" s="31" t="s">
        <v>83</v>
      </c>
      <c r="C48" s="15" t="s">
        <v>84</v>
      </c>
      <c r="D48" s="111"/>
      <c r="E48" s="115"/>
      <c r="F48" s="141"/>
      <c r="G48" s="103"/>
    </row>
    <row r="49" spans="2:7" ht="18" customHeight="1" x14ac:dyDescent="0.4">
      <c r="B49" s="16">
        <v>1060</v>
      </c>
      <c r="C49" s="90" t="str">
        <f>_xlfn.XLOOKUP(B49,'H 4 aanwijzingen'!$A$19:$A$97,'H 4 aanwijzingen'!$B$19:$B$97,"",1)</f>
        <v>ING-bank</v>
      </c>
      <c r="D49" s="68"/>
      <c r="E49" s="79" t="s">
        <v>198</v>
      </c>
      <c r="F49" s="72"/>
      <c r="G49" s="92">
        <v>2880</v>
      </c>
    </row>
    <row r="50" spans="2:7" ht="18" customHeight="1" x14ac:dyDescent="0.4">
      <c r="B50" s="16">
        <v>7400</v>
      </c>
      <c r="C50" s="90" t="str">
        <f>_xlfn.XLOOKUP(B50,'H 4 aanwijzingen'!$A$19:$A$97,'H 4 aanwijzingen'!$B$19:$B$97,"",1)</f>
        <v>Ontvangen betalingskortingen</v>
      </c>
      <c r="D50" s="68"/>
      <c r="E50" s="79" t="s">
        <v>198</v>
      </c>
      <c r="F50" s="72"/>
      <c r="G50" s="92">
        <v>24</v>
      </c>
    </row>
    <row r="51" spans="2:7" ht="18" customHeight="1" x14ac:dyDescent="0.4">
      <c r="B51" s="16">
        <v>1400</v>
      </c>
      <c r="C51" s="90" t="str">
        <f>_xlfn.XLOOKUP(B51,'H 4 aanwijzingen'!$A$19:$A$97,'H 4 aanwijzingen'!$B$19:$B$97,"",1)</f>
        <v>Crediteuren</v>
      </c>
      <c r="D51" s="68">
        <v>14012</v>
      </c>
      <c r="E51" s="79">
        <v>25198</v>
      </c>
      <c r="F51" s="72">
        <v>2904</v>
      </c>
      <c r="G51" s="96"/>
    </row>
    <row r="52" spans="2:7" ht="18" customHeight="1" x14ac:dyDescent="0.4">
      <c r="B52" s="16"/>
      <c r="C52" s="90" t="str">
        <f>_xlfn.XLOOKUP(B52,'H 4 aanwijzingen'!$A$19:$A$97,'H 4 aanwijzingen'!$B$19:$B$97,"",1)</f>
        <v/>
      </c>
      <c r="D52" s="17"/>
      <c r="E52" s="95"/>
      <c r="F52" s="94"/>
      <c r="G52" s="93"/>
    </row>
    <row r="53" spans="2:7" ht="18" customHeight="1" x14ac:dyDescent="0.4">
      <c r="B53" s="23"/>
      <c r="C53" s="24"/>
      <c r="D53" s="25"/>
      <c r="E53" s="20"/>
      <c r="F53" s="21"/>
      <c r="G53" s="29"/>
    </row>
    <row r="54" spans="2:7" ht="18" customHeight="1" x14ac:dyDescent="0.4"/>
    <row r="55" spans="2:7" x14ac:dyDescent="0.4">
      <c r="B55" s="1" t="s">
        <v>171</v>
      </c>
    </row>
    <row r="56" spans="2:7" x14ac:dyDescent="0.4">
      <c r="B56" s="98" t="s">
        <v>19</v>
      </c>
      <c r="C56" s="99"/>
      <c r="D56" s="99"/>
      <c r="E56" s="100"/>
      <c r="F56" s="100"/>
      <c r="G56" s="22" t="s">
        <v>20</v>
      </c>
    </row>
    <row r="57" spans="2:7" x14ac:dyDescent="0.4">
      <c r="B57" s="107" t="s">
        <v>21</v>
      </c>
      <c r="C57" s="108"/>
      <c r="D57" s="110" t="s">
        <v>17</v>
      </c>
      <c r="E57" s="112" t="s">
        <v>6</v>
      </c>
      <c r="F57" s="141" t="s">
        <v>10</v>
      </c>
      <c r="G57" s="102" t="s">
        <v>11</v>
      </c>
    </row>
    <row r="58" spans="2:7" ht="18" customHeight="1" x14ac:dyDescent="0.4">
      <c r="B58" s="31" t="s">
        <v>83</v>
      </c>
      <c r="C58" s="15" t="s">
        <v>84</v>
      </c>
      <c r="D58" s="111"/>
      <c r="E58" s="115"/>
      <c r="F58" s="141"/>
      <c r="G58" s="103"/>
    </row>
    <row r="59" spans="2:7" ht="18" customHeight="1" x14ac:dyDescent="0.4">
      <c r="B59" s="16">
        <v>1100</v>
      </c>
      <c r="C59" s="90" t="str">
        <f>_xlfn.XLOOKUP(B59,'H 4 aanwijzingen'!$A$19:$A$97,'H 4 aanwijzingen'!$B$19:$B$97,"",1)</f>
        <v>Debiteuren</v>
      </c>
      <c r="D59" s="68">
        <v>11079</v>
      </c>
      <c r="E59" s="79" t="s">
        <v>233</v>
      </c>
      <c r="F59" s="72"/>
      <c r="G59" s="92">
        <v>172.79</v>
      </c>
    </row>
    <row r="60" spans="2:7" ht="18" customHeight="1" x14ac:dyDescent="0.4">
      <c r="B60" s="16">
        <v>8400</v>
      </c>
      <c r="C60" s="90" t="str">
        <f>_xlfn.XLOOKUP(B60,'H 4 aanwijzingen'!$A$19:$A$97,'H 4 aanwijzingen'!$B$19:$B$97,"",1)</f>
        <v>Omzet hoog tarief omzetbelasting</v>
      </c>
      <c r="D60" s="68"/>
      <c r="E60" s="79" t="s">
        <v>234</v>
      </c>
      <c r="F60" s="72">
        <v>80</v>
      </c>
      <c r="G60" s="92"/>
    </row>
    <row r="61" spans="2:7" ht="18" customHeight="1" x14ac:dyDescent="0.4">
      <c r="B61" s="16">
        <v>8400</v>
      </c>
      <c r="C61" s="90" t="str">
        <f>_xlfn.XLOOKUP(B61,'H 4 aanwijzingen'!$A$19:$A$97,'H 4 aanwijzingen'!$B$19:$B$97,"",1)</f>
        <v>Omzet hoog tarief omzetbelasting</v>
      </c>
      <c r="D61" s="68"/>
      <c r="E61" s="79" t="s">
        <v>234</v>
      </c>
      <c r="F61" s="72">
        <v>60</v>
      </c>
      <c r="G61" s="92"/>
    </row>
    <row r="62" spans="2:7" ht="18" customHeight="1" x14ac:dyDescent="0.4">
      <c r="B62" s="16">
        <v>1650</v>
      </c>
      <c r="C62" s="90" t="str">
        <f>_xlfn.XLOOKUP(B62,'H 4 aanwijzingen'!$A$19:$A$97,'H 4 aanwijzingen'!$B$19:$B$97,"",1)</f>
        <v>Verschuldigde omzetbelasting hoog</v>
      </c>
      <c r="D62" s="68"/>
      <c r="E62" s="79" t="s">
        <v>234</v>
      </c>
      <c r="F62" s="72">
        <v>29.4</v>
      </c>
      <c r="G62" s="92"/>
    </row>
    <row r="63" spans="2:7" ht="18" customHeight="1" x14ac:dyDescent="0.4">
      <c r="B63" s="16">
        <v>1150</v>
      </c>
      <c r="C63" s="90" t="str">
        <f>_xlfn.XLOOKUP(B63,'H 4 aanwijzingen'!$A$19:$A$97,'H 4 aanwijzingen'!$B$19:$B$97,"",1)</f>
        <v>Kredietbeperkingstoeslag</v>
      </c>
      <c r="D63" s="68"/>
      <c r="E63" s="79" t="s">
        <v>234</v>
      </c>
      <c r="F63" s="72">
        <v>3.39</v>
      </c>
      <c r="G63" s="92"/>
    </row>
    <row r="64" spans="2:7" ht="18" customHeight="1" x14ac:dyDescent="0.4">
      <c r="B64" s="16">
        <v>7000</v>
      </c>
      <c r="C64" s="90" t="str">
        <f>_xlfn.XLOOKUP(B64,'H 4 aanwijzingen'!$A$19:$A$97,'H 4 aanwijzingen'!$B$19:$B$97,"",1)</f>
        <v>Inkoopwaarde van de omzet</v>
      </c>
      <c r="D64" s="68"/>
      <c r="E64" s="79" t="s">
        <v>234</v>
      </c>
      <c r="F64" s="72"/>
      <c r="G64" s="92">
        <v>60</v>
      </c>
    </row>
    <row r="65" spans="2:7" ht="18" customHeight="1" x14ac:dyDescent="0.4">
      <c r="B65" s="16">
        <v>3200</v>
      </c>
      <c r="C65" s="90" t="str">
        <f>_xlfn.XLOOKUP(B65,'H 4 aanwijzingen'!$A$19:$A$97,'H 4 aanwijzingen'!$B$19:$B$97,"",1)</f>
        <v>Nog te verzenden goederen</v>
      </c>
      <c r="D65" s="68"/>
      <c r="E65" s="79" t="s">
        <v>239</v>
      </c>
      <c r="F65" s="72">
        <v>35</v>
      </c>
      <c r="G65" s="92"/>
    </row>
    <row r="66" spans="2:7" ht="18" customHeight="1" x14ac:dyDescent="0.4">
      <c r="B66" s="16">
        <v>3200</v>
      </c>
      <c r="C66" s="90" t="str">
        <f>_xlfn.XLOOKUP(B66,'H 4 aanwijzingen'!$A$19:$A$97,'H 4 aanwijzingen'!$B$19:$B$97,"",1)</f>
        <v>Nog te verzenden goederen</v>
      </c>
      <c r="D66" s="68"/>
      <c r="E66" s="79" t="s">
        <v>240</v>
      </c>
      <c r="F66" s="72">
        <v>25</v>
      </c>
      <c r="G66" s="92"/>
    </row>
    <row r="67" spans="2:7" ht="18" customHeight="1" x14ac:dyDescent="0.4">
      <c r="B67" s="16"/>
      <c r="C67" s="90" t="str">
        <f>_xlfn.XLOOKUP(B67,'H 4 aanwijzingen'!$A$19:$A$97,'H 4 aanwijzingen'!$B$19:$B$97,"",1)</f>
        <v/>
      </c>
      <c r="D67" s="17"/>
      <c r="E67" s="91"/>
      <c r="F67" s="94"/>
      <c r="G67" s="93"/>
    </row>
  </sheetData>
  <mergeCells count="30">
    <mergeCell ref="G23:G24"/>
    <mergeCell ref="G7:G8"/>
    <mergeCell ref="B6:F6"/>
    <mergeCell ref="B7:C7"/>
    <mergeCell ref="D7:D8"/>
    <mergeCell ref="E7:E8"/>
    <mergeCell ref="F7:F8"/>
    <mergeCell ref="B22:F22"/>
    <mergeCell ref="B23:C23"/>
    <mergeCell ref="D23:D24"/>
    <mergeCell ref="E23:E24"/>
    <mergeCell ref="F23:F24"/>
    <mergeCell ref="D36:D37"/>
    <mergeCell ref="F36:F37"/>
    <mergeCell ref="G36:G37"/>
    <mergeCell ref="B35:F35"/>
    <mergeCell ref="B36:C36"/>
    <mergeCell ref="E36:E37"/>
    <mergeCell ref="G47:G48"/>
    <mergeCell ref="B46:F46"/>
    <mergeCell ref="B47:C47"/>
    <mergeCell ref="D47:D48"/>
    <mergeCell ref="E47:E48"/>
    <mergeCell ref="F47:F48"/>
    <mergeCell ref="G57:G58"/>
    <mergeCell ref="B56:F56"/>
    <mergeCell ref="B57:C57"/>
    <mergeCell ref="D57:D58"/>
    <mergeCell ref="E57:E58"/>
    <mergeCell ref="F57:F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H 4 Inhoudsopgave</vt:lpstr>
      <vt:lpstr>H 4 aanwijzingen</vt:lpstr>
      <vt:lpstr>4.1 - 4.5</vt:lpstr>
      <vt:lpstr>4.6 - 4.9</vt:lpstr>
      <vt:lpstr>4.10 - 4.14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Henny Krom</cp:lastModifiedBy>
  <cp:lastPrinted>2021-03-06T10:43:21Z</cp:lastPrinted>
  <dcterms:created xsi:type="dcterms:W3CDTF">2020-12-11T10:09:52Z</dcterms:created>
  <dcterms:modified xsi:type="dcterms:W3CDTF">2024-03-04T13:28:51Z</dcterms:modified>
</cp:coreProperties>
</file>